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"/>
  </numFmts>
  <fonts count="742">
    <font>
      <sz val="12"/>
      <color rgb="FF000000"/>
      <name val="Calibri"/>
    </font>
    <font>
      <sz val="11"/>
      <color rgb="FF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42">
    <xf numFmtId="0" fontId="0" fillId="0" borderId="0" xfId="0" applyFont="1" applyBorder="0"/>
    <xf numFmtId="0" fontId="1" fillId="2" borderId="0" xfId="0" applyFont="1" applyBorder="0"/>
    <xf numFmtId="164" fontId="2" fillId="0" borderId="0" xfId="0" applyBorder="0"/>
    <xf numFmtId="164" fontId="3" fillId="0" borderId="0" xfId="0" applyBorder="0"/>
    <xf numFmtId="164" fontId="4" fillId="0" borderId="0" xfId="0" applyBorder="0"/>
    <xf numFmtId="164" fontId="5" fillId="0" borderId="0" xfId="0" applyBorder="0"/>
    <xf numFmtId="164" fontId="6" fillId="0" borderId="0" xfId="0" applyBorder="0"/>
    <xf numFmtId="164" fontId="7" fillId="0" borderId="0" xfId="0" applyBorder="0"/>
    <xf numFmtId="164" fontId="8" fillId="0" borderId="0" xfId="0" applyBorder="0"/>
    <xf numFmtId="164" fontId="9" fillId="0" borderId="0" xfId="0" applyBorder="0"/>
    <xf numFmtId="164" fontId="10" fillId="0" borderId="0" xfId="0" applyBorder="0"/>
    <xf numFmtId="164" fontId="11" fillId="0" borderId="0" xfId="0" applyBorder="0"/>
    <xf numFmtId="164" fontId="12" fillId="0" borderId="0" xfId="0" applyBorder="0"/>
    <xf numFmtId="164" fontId="13" fillId="0" borderId="0" xfId="0" applyBorder="0"/>
    <xf numFmtId="164" fontId="14" fillId="0" borderId="0" xfId="0" applyBorder="0"/>
    <xf numFmtId="164" fontId="15" fillId="0" borderId="0" xfId="0" applyBorder="0"/>
    <xf numFmtId="164" fontId="16" fillId="0" borderId="0" xfId="0" applyBorder="0"/>
    <xf numFmtId="164" fontId="17" fillId="0" borderId="0" xfId="0" applyBorder="0"/>
    <xf numFmtId="164" fontId="18" fillId="0" borderId="0" xfId="0" applyBorder="0"/>
    <xf numFmtId="164" fontId="19" fillId="0" borderId="0" xfId="0" applyBorder="0"/>
    <xf numFmtId="164" fontId="20" fillId="0" borderId="0" xfId="0" applyBorder="0"/>
    <xf numFmtId="164" fontId="21" fillId="0" borderId="0" xfId="0" applyBorder="0"/>
    <xf numFmtId="164" fontId="22" fillId="0" borderId="0" xfId="0" applyBorder="0"/>
    <xf numFmtId="164" fontId="23" fillId="0" borderId="0" xfId="0" applyBorder="0"/>
    <xf numFmtId="164" fontId="24" fillId="0" borderId="0" xfId="0" applyBorder="0"/>
    <xf numFmtId="164" fontId="25" fillId="0" borderId="0" xfId="0" applyBorder="0"/>
    <xf numFmtId="164" fontId="26" fillId="0" borderId="0" xfId="0" applyBorder="0"/>
    <xf numFmtId="164" fontId="27" fillId="0" borderId="0" xfId="0" applyBorder="0"/>
    <xf numFmtId="164" fontId="28" fillId="0" borderId="0" xfId="0" applyBorder="0"/>
    <xf numFmtId="164" fontId="29" fillId="0" borderId="0" xfId="0" applyBorder="0"/>
    <xf numFmtId="164" fontId="30" fillId="0" borderId="0" xfId="0" applyBorder="0"/>
    <xf numFmtId="164" fontId="31" fillId="0" borderId="0" xfId="0" applyBorder="0"/>
    <xf numFmtId="164" fontId="32" fillId="0" borderId="0" xfId="0" applyBorder="0"/>
    <xf numFmtId="164" fontId="33" fillId="0" borderId="0" xfId="0" applyBorder="0"/>
    <xf numFmtId="164" fontId="34" fillId="0" borderId="0" xfId="0" applyBorder="0"/>
    <xf numFmtId="164" fontId="35" fillId="0" borderId="0" xfId="0" applyBorder="0"/>
    <xf numFmtId="164" fontId="36" fillId="0" borderId="0" xfId="0" applyBorder="0"/>
    <xf numFmtId="164" fontId="37" fillId="0" borderId="0" xfId="0" applyBorder="0"/>
    <xf numFmtId="164" fontId="38" fillId="0" borderId="0" xfId="0" applyBorder="0"/>
    <xf numFmtId="164" fontId="39" fillId="0" borderId="0" xfId="0" applyBorder="0"/>
    <xf numFmtId="164" fontId="40" fillId="0" borderId="0" xfId="0" applyBorder="0"/>
    <xf numFmtId="164" fontId="41" fillId="0" borderId="0" xfId="0" applyBorder="0"/>
    <xf numFmtId="164" fontId="42" fillId="0" borderId="0" xfId="0" applyBorder="0"/>
    <xf numFmtId="164" fontId="43" fillId="0" borderId="0" xfId="0" applyBorder="0"/>
    <xf numFmtId="164" fontId="44" fillId="0" borderId="0" xfId="0" applyBorder="0"/>
    <xf numFmtId="164" fontId="45" fillId="0" borderId="0" xfId="0" applyBorder="0"/>
    <xf numFmtId="164" fontId="46" fillId="0" borderId="0" xfId="0" applyBorder="0"/>
    <xf numFmtId="164" fontId="47" fillId="0" borderId="0" xfId="0" applyBorder="0"/>
    <xf numFmtId="164" fontId="48" fillId="0" borderId="0" xfId="0" applyBorder="0"/>
    <xf numFmtId="164" fontId="49" fillId="0" borderId="0" xfId="0" applyBorder="0"/>
    <xf numFmtId="164" fontId="50" fillId="0" borderId="0" xfId="0" applyBorder="0"/>
    <xf numFmtId="164" fontId="51" fillId="0" borderId="0" xfId="0" applyBorder="0"/>
    <xf numFmtId="164" fontId="52" fillId="0" borderId="0" xfId="0" applyBorder="0"/>
    <xf numFmtId="164" fontId="53" fillId="0" borderId="0" xfId="0" applyBorder="0"/>
    <xf numFmtId="164" fontId="54" fillId="0" borderId="0" xfId="0" applyBorder="0"/>
    <xf numFmtId="164" fontId="55" fillId="0" borderId="0" xfId="0" applyBorder="0"/>
    <xf numFmtId="164" fontId="56" fillId="0" borderId="0" xfId="0" applyBorder="0"/>
    <xf numFmtId="164" fontId="57" fillId="0" borderId="0" xfId="0" applyBorder="0"/>
    <xf numFmtId="164" fontId="58" fillId="0" borderId="0" xfId="0" applyBorder="0"/>
    <xf numFmtId="164" fontId="59" fillId="0" borderId="0" xfId="0" applyBorder="0"/>
    <xf numFmtId="164" fontId="60" fillId="0" borderId="0" xfId="0" applyBorder="0"/>
    <xf numFmtId="164" fontId="61" fillId="0" borderId="0" xfId="0" applyBorder="0"/>
    <xf numFmtId="164" fontId="62" fillId="0" borderId="0" xfId="0" applyBorder="0"/>
    <xf numFmtId="164" fontId="63" fillId="0" borderId="0" xfId="0" applyBorder="0"/>
    <xf numFmtId="164" fontId="64" fillId="0" borderId="0" xfId="0" applyBorder="0"/>
    <xf numFmtId="164" fontId="65" fillId="0" borderId="0" xfId="0" applyBorder="0"/>
    <xf numFmtId="164" fontId="66" fillId="0" borderId="0" xfId="0" applyBorder="0"/>
    <xf numFmtId="164" fontId="67" fillId="0" borderId="0" xfId="0" applyBorder="0"/>
    <xf numFmtId="164" fontId="68" fillId="0" borderId="0" xfId="0" applyBorder="0"/>
    <xf numFmtId="164" fontId="69" fillId="0" borderId="0" xfId="0" applyBorder="0"/>
    <xf numFmtId="164" fontId="70" fillId="0" borderId="0" xfId="0" applyBorder="0"/>
    <xf numFmtId="164" fontId="71" fillId="0" borderId="0" xfId="0" applyBorder="0"/>
    <xf numFmtId="164" fontId="72" fillId="0" borderId="0" xfId="0" applyBorder="0"/>
    <xf numFmtId="164" fontId="73" fillId="0" borderId="0" xfId="0" applyBorder="0"/>
    <xf numFmtId="164" fontId="74" fillId="0" borderId="0" xfId="0" applyBorder="0"/>
    <xf numFmtId="164" fontId="75" fillId="0" borderId="0" xfId="0" applyBorder="0"/>
    <xf numFmtId="164" fontId="76" fillId="0" borderId="0" xfId="0" applyBorder="0"/>
    <xf numFmtId="164" fontId="77" fillId="0" borderId="0" xfId="0" applyBorder="0"/>
    <xf numFmtId="164" fontId="78" fillId="0" borderId="0" xfId="0" applyBorder="0"/>
    <xf numFmtId="164" fontId="79" fillId="0" borderId="0" xfId="0" applyBorder="0"/>
    <xf numFmtId="164" fontId="80" fillId="0" borderId="0" xfId="0" applyBorder="0"/>
    <xf numFmtId="164" fontId="81" fillId="0" borderId="0" xfId="0" applyBorder="0"/>
    <xf numFmtId="164" fontId="82" fillId="0" borderId="0" xfId="0" applyBorder="0"/>
    <xf numFmtId="164" fontId="83" fillId="0" borderId="0" xfId="0" applyBorder="0"/>
    <xf numFmtId="164" fontId="84" fillId="0" borderId="0" xfId="0" applyBorder="0"/>
    <xf numFmtId="164" fontId="85" fillId="0" borderId="0" xfId="0" applyBorder="0"/>
    <xf numFmtId="164" fontId="86" fillId="0" borderId="0" xfId="0" applyBorder="0"/>
    <xf numFmtId="164" fontId="87" fillId="0" borderId="0" xfId="0" applyBorder="0"/>
    <xf numFmtId="164" fontId="88" fillId="0" borderId="0" xfId="0" applyBorder="0"/>
    <xf numFmtId="164" fontId="89" fillId="0" borderId="0" xfId="0" applyBorder="0"/>
    <xf numFmtId="164" fontId="90" fillId="0" borderId="0" xfId="0" applyBorder="0"/>
    <xf numFmtId="164" fontId="91" fillId="0" borderId="0" xfId="0" applyBorder="0"/>
    <xf numFmtId="164" fontId="92" fillId="0" borderId="0" xfId="0" applyBorder="0"/>
    <xf numFmtId="164" fontId="93" fillId="0" borderId="0" xfId="0" applyBorder="0"/>
    <xf numFmtId="164" fontId="94" fillId="0" borderId="0" xfId="0" applyBorder="0"/>
    <xf numFmtId="164" fontId="95" fillId="0" borderId="0" xfId="0" applyBorder="0"/>
    <xf numFmtId="164" fontId="96" fillId="0" borderId="0" xfId="0" applyBorder="0"/>
    <xf numFmtId="164" fontId="97" fillId="0" borderId="0" xfId="0" applyBorder="0"/>
    <xf numFmtId="164" fontId="98" fillId="0" borderId="0" xfId="0" applyBorder="0"/>
    <xf numFmtId="164" fontId="99" fillId="0" borderId="0" xfId="0" applyBorder="0"/>
    <xf numFmtId="164" fontId="100" fillId="0" borderId="0" xfId="0" applyBorder="0"/>
    <xf numFmtId="164" fontId="101" fillId="0" borderId="0" xfId="0" applyBorder="0"/>
    <xf numFmtId="164" fontId="102" fillId="0" borderId="0" xfId="0" applyBorder="0"/>
    <xf numFmtId="164" fontId="103" fillId="0" borderId="0" xfId="0" applyBorder="0"/>
    <xf numFmtId="164" fontId="104" fillId="0" borderId="0" xfId="0" applyBorder="0"/>
    <xf numFmtId="164" fontId="105" fillId="0" borderId="0" xfId="0" applyBorder="0"/>
    <xf numFmtId="164" fontId="106" fillId="0" borderId="0" xfId="0" applyBorder="0"/>
    <xf numFmtId="164" fontId="107" fillId="0" borderId="0" xfId="0" applyBorder="0"/>
    <xf numFmtId="164" fontId="108" fillId="0" borderId="0" xfId="0" applyBorder="0"/>
    <xf numFmtId="164" fontId="109" fillId="0" borderId="0" xfId="0" applyBorder="0"/>
    <xf numFmtId="164" fontId="110" fillId="0" borderId="0" xfId="0" applyBorder="0"/>
    <xf numFmtId="164" fontId="111" fillId="0" borderId="0" xfId="0" applyBorder="0"/>
    <xf numFmtId="164" fontId="112" fillId="0" borderId="0" xfId="0" applyBorder="0"/>
    <xf numFmtId="164" fontId="113" fillId="0" borderId="0" xfId="0" applyBorder="0"/>
    <xf numFmtId="164" fontId="114" fillId="0" borderId="0" xfId="0" applyBorder="0"/>
    <xf numFmtId="164" fontId="115" fillId="0" borderId="0" xfId="0" applyBorder="0"/>
    <xf numFmtId="164" fontId="116" fillId="0" borderId="0" xfId="0" applyBorder="0"/>
    <xf numFmtId="164" fontId="117" fillId="0" borderId="0" xfId="0" applyBorder="0"/>
    <xf numFmtId="164" fontId="118" fillId="0" borderId="0" xfId="0" applyBorder="0"/>
    <xf numFmtId="164" fontId="119" fillId="0" borderId="0" xfId="0" applyBorder="0"/>
    <xf numFmtId="164" fontId="120" fillId="0" borderId="0" xfId="0" applyBorder="0"/>
    <xf numFmtId="164" fontId="121" fillId="0" borderId="0" xfId="0" applyBorder="0"/>
    <xf numFmtId="164" fontId="122" fillId="0" borderId="0" xfId="0" applyBorder="0"/>
    <xf numFmtId="164" fontId="123" fillId="0" borderId="0" xfId="0" applyBorder="0"/>
    <xf numFmtId="164" fontId="124" fillId="0" borderId="0" xfId="0" applyBorder="0"/>
    <xf numFmtId="164" fontId="125" fillId="0" borderId="0" xfId="0" applyBorder="0"/>
    <xf numFmtId="164" fontId="126" fillId="0" borderId="0" xfId="0" applyBorder="0"/>
    <xf numFmtId="164" fontId="127" fillId="0" borderId="0" xfId="0" applyBorder="0"/>
    <xf numFmtId="164" fontId="128" fillId="0" borderId="0" xfId="0" applyBorder="0"/>
    <xf numFmtId="164" fontId="129" fillId="0" borderId="0" xfId="0" applyBorder="0"/>
    <xf numFmtId="164" fontId="130" fillId="0" borderId="0" xfId="0" applyBorder="0"/>
    <xf numFmtId="164" fontId="131" fillId="0" borderId="0" xfId="0" applyBorder="0"/>
    <xf numFmtId="164" fontId="132" fillId="0" borderId="0" xfId="0" applyBorder="0"/>
    <xf numFmtId="164" fontId="133" fillId="0" borderId="0" xfId="0" applyBorder="0"/>
    <xf numFmtId="164" fontId="134" fillId="0" borderId="0" xfId="0" applyBorder="0"/>
    <xf numFmtId="164" fontId="135" fillId="0" borderId="0" xfId="0" applyBorder="0"/>
    <xf numFmtId="164" fontId="136" fillId="0" borderId="0" xfId="0" applyBorder="0"/>
    <xf numFmtId="164" fontId="137" fillId="0" borderId="0" xfId="0" applyBorder="0"/>
    <xf numFmtId="164" fontId="138" fillId="0" borderId="0" xfId="0" applyBorder="0"/>
    <xf numFmtId="164" fontId="139" fillId="0" borderId="0" xfId="0" applyBorder="0"/>
    <xf numFmtId="164" fontId="140" fillId="0" borderId="0" xfId="0" applyBorder="0"/>
    <xf numFmtId="164" fontId="141" fillId="0" borderId="0" xfId="0" applyBorder="0"/>
    <xf numFmtId="164" fontId="142" fillId="0" borderId="0" xfId="0" applyBorder="0"/>
    <xf numFmtId="164" fontId="143" fillId="0" borderId="0" xfId="0" applyBorder="0"/>
    <xf numFmtId="164" fontId="144" fillId="0" borderId="0" xfId="0" applyBorder="0"/>
    <xf numFmtId="164" fontId="145" fillId="0" borderId="0" xfId="0" applyBorder="0"/>
    <xf numFmtId="164" fontId="146" fillId="0" borderId="0" xfId="0" applyBorder="0"/>
    <xf numFmtId="164" fontId="147" fillId="0" borderId="0" xfId="0" applyBorder="0"/>
    <xf numFmtId="164" fontId="148" fillId="0" borderId="0" xfId="0" applyBorder="0"/>
    <xf numFmtId="164" fontId="149" fillId="0" borderId="0" xfId="0" applyBorder="0"/>
    <xf numFmtId="164" fontId="150" fillId="0" borderId="0" xfId="0" applyBorder="0"/>
    <xf numFmtId="164" fontId="151" fillId="0" borderId="0" xfId="0" applyBorder="0"/>
    <xf numFmtId="164" fontId="152" fillId="0" borderId="0" xfId="0" applyBorder="0"/>
    <xf numFmtId="164" fontId="153" fillId="0" borderId="0" xfId="0" applyBorder="0"/>
    <xf numFmtId="164" fontId="154" fillId="0" borderId="0" xfId="0" applyBorder="0"/>
    <xf numFmtId="164" fontId="155" fillId="0" borderId="0" xfId="0" applyBorder="0"/>
    <xf numFmtId="164" fontId="156" fillId="0" borderId="0" xfId="0" applyBorder="0"/>
    <xf numFmtId="164" fontId="157" fillId="0" borderId="0" xfId="0" applyBorder="0"/>
    <xf numFmtId="164" fontId="158" fillId="0" borderId="0" xfId="0" applyBorder="0"/>
    <xf numFmtId="164" fontId="159" fillId="0" borderId="0" xfId="0" applyBorder="0"/>
    <xf numFmtId="164" fontId="160" fillId="0" borderId="0" xfId="0" applyBorder="0"/>
    <xf numFmtId="164" fontId="161" fillId="0" borderId="0" xfId="0" applyBorder="0"/>
    <xf numFmtId="164" fontId="162" fillId="0" borderId="0" xfId="0" applyBorder="0"/>
    <xf numFmtId="164" fontId="163" fillId="0" borderId="0" xfId="0" applyBorder="0"/>
    <xf numFmtId="164" fontId="164" fillId="0" borderId="0" xfId="0" applyBorder="0"/>
    <xf numFmtId="164" fontId="165" fillId="0" borderId="0" xfId="0" applyBorder="0"/>
    <xf numFmtId="164" fontId="166" fillId="0" borderId="0" xfId="0" applyBorder="0"/>
    <xf numFmtId="164" fontId="167" fillId="0" borderId="0" xfId="0" applyBorder="0"/>
    <xf numFmtId="164" fontId="168" fillId="0" borderId="0" xfId="0" applyBorder="0"/>
    <xf numFmtId="164" fontId="169" fillId="0" borderId="0" xfId="0" applyBorder="0"/>
    <xf numFmtId="164" fontId="170" fillId="0" borderId="0" xfId="0" applyBorder="0"/>
    <xf numFmtId="164" fontId="171" fillId="0" borderId="0" xfId="0" applyBorder="0"/>
    <xf numFmtId="164" fontId="172" fillId="0" borderId="0" xfId="0" applyBorder="0"/>
    <xf numFmtId="164" fontId="173" fillId="0" borderId="0" xfId="0" applyBorder="0"/>
    <xf numFmtId="164" fontId="174" fillId="0" borderId="0" xfId="0" applyBorder="0"/>
    <xf numFmtId="164" fontId="175" fillId="0" borderId="0" xfId="0" applyBorder="0"/>
    <xf numFmtId="164" fontId="176" fillId="0" borderId="0" xfId="0" applyBorder="0"/>
    <xf numFmtId="164" fontId="177" fillId="0" borderId="0" xfId="0" applyBorder="0"/>
    <xf numFmtId="164" fontId="178" fillId="0" borderId="0" xfId="0" applyBorder="0"/>
    <xf numFmtId="164" fontId="179" fillId="0" borderId="0" xfId="0" applyBorder="0"/>
    <xf numFmtId="164" fontId="180" fillId="0" borderId="0" xfId="0" applyBorder="0"/>
    <xf numFmtId="164" fontId="181" fillId="0" borderId="0" xfId="0" applyBorder="0"/>
    <xf numFmtId="164" fontId="182" fillId="0" borderId="0" xfId="0" applyBorder="0"/>
    <xf numFmtId="164" fontId="183" fillId="0" borderId="0" xfId="0" applyBorder="0"/>
    <xf numFmtId="164" fontId="184" fillId="0" borderId="0" xfId="0" applyBorder="0"/>
    <xf numFmtId="164" fontId="185" fillId="0" borderId="0" xfId="0" applyBorder="0"/>
    <xf numFmtId="164" fontId="186" fillId="0" borderId="0" xfId="0" applyBorder="0"/>
    <xf numFmtId="164" fontId="187" fillId="0" borderId="0" xfId="0" applyBorder="0"/>
    <xf numFmtId="164" fontId="188" fillId="0" borderId="0" xfId="0" applyBorder="0"/>
    <xf numFmtId="164" fontId="189" fillId="0" borderId="0" xfId="0" applyBorder="0"/>
    <xf numFmtId="164" fontId="190" fillId="0" borderId="0" xfId="0" applyBorder="0"/>
    <xf numFmtId="164" fontId="191" fillId="0" borderId="0" xfId="0" applyBorder="0"/>
    <xf numFmtId="164" fontId="192" fillId="0" borderId="0" xfId="0" applyBorder="0"/>
    <xf numFmtId="164" fontId="193" fillId="0" borderId="0" xfId="0" applyBorder="0"/>
    <xf numFmtId="164" fontId="194" fillId="0" borderId="0" xfId="0" applyBorder="0"/>
    <xf numFmtId="164" fontId="195" fillId="0" borderId="0" xfId="0" applyBorder="0"/>
    <xf numFmtId="164" fontId="196" fillId="0" borderId="0" xfId="0" applyBorder="0"/>
    <xf numFmtId="164" fontId="197" fillId="0" borderId="0" xfId="0" applyBorder="0"/>
    <xf numFmtId="164" fontId="198" fillId="0" borderId="0" xfId="0" applyBorder="0"/>
    <xf numFmtId="164" fontId="199" fillId="0" borderId="0" xfId="0" applyBorder="0"/>
    <xf numFmtId="164" fontId="200" fillId="0" borderId="0" xfId="0" applyBorder="0"/>
    <xf numFmtId="164" fontId="201" fillId="0" borderId="0" xfId="0" applyBorder="0"/>
    <xf numFmtId="164" fontId="202" fillId="0" borderId="0" xfId="0" applyBorder="0"/>
    <xf numFmtId="164" fontId="203" fillId="0" borderId="0" xfId="0" applyBorder="0"/>
    <xf numFmtId="164" fontId="204" fillId="0" borderId="0" xfId="0" applyBorder="0"/>
    <xf numFmtId="164" fontId="205" fillId="0" borderId="0" xfId="0" applyBorder="0"/>
    <xf numFmtId="164" fontId="206" fillId="0" borderId="0" xfId="0" applyBorder="0"/>
    <xf numFmtId="164" fontId="207" fillId="0" borderId="0" xfId="0" applyBorder="0"/>
    <xf numFmtId="164" fontId="208" fillId="0" borderId="0" xfId="0" applyBorder="0"/>
    <xf numFmtId="164" fontId="209" fillId="0" borderId="0" xfId="0" applyBorder="0"/>
    <xf numFmtId="164" fontId="210" fillId="0" borderId="0" xfId="0" applyBorder="0"/>
    <xf numFmtId="164" fontId="211" fillId="0" borderId="0" xfId="0" applyBorder="0"/>
    <xf numFmtId="164" fontId="212" fillId="0" borderId="0" xfId="0" applyBorder="0"/>
    <xf numFmtId="164" fontId="213" fillId="0" borderId="0" xfId="0" applyBorder="0"/>
    <xf numFmtId="164" fontId="214" fillId="0" borderId="0" xfId="0" applyBorder="0"/>
    <xf numFmtId="164" fontId="215" fillId="0" borderId="0" xfId="0" applyBorder="0"/>
    <xf numFmtId="164" fontId="216" fillId="0" borderId="0" xfId="0" applyBorder="0"/>
    <xf numFmtId="164" fontId="217" fillId="0" borderId="0" xfId="0" applyBorder="0"/>
    <xf numFmtId="164" fontId="218" fillId="0" borderId="0" xfId="0" applyBorder="0"/>
    <xf numFmtId="164" fontId="219" fillId="0" borderId="0" xfId="0" applyBorder="0"/>
    <xf numFmtId="164" fontId="220" fillId="0" borderId="0" xfId="0" applyBorder="0"/>
    <xf numFmtId="164" fontId="221" fillId="0" borderId="0" xfId="0" applyBorder="0"/>
    <xf numFmtId="164" fontId="222" fillId="0" borderId="0" xfId="0" applyBorder="0"/>
    <xf numFmtId="164" fontId="223" fillId="0" borderId="0" xfId="0" applyBorder="0"/>
    <xf numFmtId="164" fontId="224" fillId="0" borderId="0" xfId="0" applyBorder="0"/>
    <xf numFmtId="164" fontId="225" fillId="0" borderId="0" xfId="0" applyBorder="0"/>
    <xf numFmtId="164" fontId="226" fillId="0" borderId="0" xfId="0" applyBorder="0"/>
    <xf numFmtId="164" fontId="227" fillId="0" borderId="0" xfId="0" applyBorder="0"/>
    <xf numFmtId="164" fontId="228" fillId="0" borderId="0" xfId="0" applyBorder="0"/>
    <xf numFmtId="164" fontId="229" fillId="0" borderId="0" xfId="0" applyBorder="0"/>
    <xf numFmtId="164" fontId="230" fillId="0" borderId="0" xfId="0" applyBorder="0"/>
    <xf numFmtId="164" fontId="231" fillId="0" borderId="0" xfId="0" applyBorder="0"/>
    <xf numFmtId="164" fontId="232" fillId="0" borderId="0" xfId="0" applyBorder="0"/>
    <xf numFmtId="164" fontId="233" fillId="0" borderId="0" xfId="0" applyBorder="0"/>
    <xf numFmtId="164" fontId="234" fillId="0" borderId="0" xfId="0" applyBorder="0"/>
    <xf numFmtId="164" fontId="235" fillId="0" borderId="0" xfId="0" applyBorder="0"/>
    <xf numFmtId="164" fontId="236" fillId="0" borderId="0" xfId="0" applyBorder="0"/>
    <xf numFmtId="164" fontId="237" fillId="0" borderId="0" xfId="0" applyBorder="0"/>
    <xf numFmtId="164" fontId="238" fillId="0" borderId="0" xfId="0" applyBorder="0"/>
    <xf numFmtId="164" fontId="239" fillId="0" borderId="0" xfId="0" applyBorder="0"/>
    <xf numFmtId="164" fontId="240" fillId="0" borderId="0" xfId="0" applyBorder="0"/>
    <xf numFmtId="164" fontId="241" fillId="0" borderId="0" xfId="0" applyBorder="0"/>
    <xf numFmtId="164" fontId="242" fillId="0" borderId="0" xfId="0" applyBorder="0"/>
    <xf numFmtId="164" fontId="243" fillId="0" borderId="0" xfId="0" applyBorder="0"/>
    <xf numFmtId="164" fontId="244" fillId="0" borderId="0" xfId="0" applyBorder="0"/>
    <xf numFmtId="164" fontId="245" fillId="0" borderId="0" xfId="0" applyBorder="0"/>
    <xf numFmtId="164" fontId="246" fillId="0" borderId="0" xfId="0" applyBorder="0"/>
    <xf numFmtId="164" fontId="247" fillId="0" borderId="0" xfId="0" applyBorder="0"/>
    <xf numFmtId="164" fontId="248" fillId="0" borderId="0" xfId="0" applyBorder="0"/>
    <xf numFmtId="164" fontId="249" fillId="0" borderId="0" xfId="0" applyBorder="0"/>
    <xf numFmtId="164" fontId="250" fillId="0" borderId="0" xfId="0" applyBorder="0"/>
    <xf numFmtId="164" fontId="251" fillId="0" borderId="0" xfId="0" applyBorder="0"/>
    <xf numFmtId="164" fontId="252" fillId="0" borderId="0" xfId="0" applyBorder="0"/>
    <xf numFmtId="164" fontId="253" fillId="0" borderId="0" xfId="0" applyBorder="0"/>
    <xf numFmtId="164" fontId="254" fillId="0" borderId="0" xfId="0" applyBorder="0"/>
    <xf numFmtId="164" fontId="255" fillId="0" borderId="0" xfId="0" applyBorder="0"/>
    <xf numFmtId="164" fontId="256" fillId="0" borderId="0" xfId="0" applyBorder="0"/>
    <xf numFmtId="164" fontId="257" fillId="0" borderId="0" xfId="0" applyBorder="0"/>
    <xf numFmtId="164" fontId="258" fillId="0" borderId="0" xfId="0" applyBorder="0"/>
    <xf numFmtId="164" fontId="259" fillId="0" borderId="0" xfId="0" applyBorder="0"/>
    <xf numFmtId="164" fontId="260" fillId="0" borderId="0" xfId="0" applyBorder="0"/>
    <xf numFmtId="164" fontId="261" fillId="0" borderId="0" xfId="0" applyBorder="0"/>
    <xf numFmtId="164" fontId="262" fillId="0" borderId="0" xfId="0" applyBorder="0"/>
    <xf numFmtId="164" fontId="263" fillId="0" borderId="0" xfId="0" applyBorder="0"/>
    <xf numFmtId="164" fontId="264" fillId="0" borderId="0" xfId="0" applyBorder="0"/>
    <xf numFmtId="164" fontId="265" fillId="0" borderId="0" xfId="0" applyBorder="0"/>
    <xf numFmtId="164" fontId="266" fillId="0" borderId="0" xfId="0" applyBorder="0"/>
    <xf numFmtId="164" fontId="267" fillId="0" borderId="0" xfId="0" applyBorder="0"/>
    <xf numFmtId="164" fontId="268" fillId="0" borderId="0" xfId="0" applyBorder="0"/>
    <xf numFmtId="164" fontId="269" fillId="0" borderId="0" xfId="0" applyBorder="0"/>
    <xf numFmtId="164" fontId="270" fillId="0" borderId="0" xfId="0" applyBorder="0"/>
    <xf numFmtId="164" fontId="271" fillId="0" borderId="0" xfId="0" applyBorder="0"/>
    <xf numFmtId="164" fontId="272" fillId="0" borderId="0" xfId="0" applyBorder="0"/>
    <xf numFmtId="164" fontId="273" fillId="0" borderId="0" xfId="0" applyBorder="0"/>
    <xf numFmtId="164" fontId="274" fillId="0" borderId="0" xfId="0" applyBorder="0"/>
    <xf numFmtId="164" fontId="275" fillId="0" borderId="0" xfId="0" applyBorder="0"/>
    <xf numFmtId="164" fontId="276" fillId="0" borderId="0" xfId="0" applyBorder="0"/>
    <xf numFmtId="164" fontId="277" fillId="0" borderId="0" xfId="0" applyBorder="0"/>
    <xf numFmtId="164" fontId="278" fillId="0" borderId="0" xfId="0" applyBorder="0"/>
    <xf numFmtId="164" fontId="279" fillId="0" borderId="0" xfId="0" applyBorder="0"/>
    <xf numFmtId="164" fontId="280" fillId="0" borderId="0" xfId="0" applyBorder="0"/>
    <xf numFmtId="164" fontId="281" fillId="0" borderId="0" xfId="0" applyBorder="0"/>
    <xf numFmtId="164" fontId="282" fillId="0" borderId="0" xfId="0" applyBorder="0"/>
    <xf numFmtId="164" fontId="283" fillId="0" borderId="0" xfId="0" applyBorder="0"/>
    <xf numFmtId="164" fontId="284" fillId="0" borderId="0" xfId="0" applyBorder="0"/>
    <xf numFmtId="164" fontId="285" fillId="0" borderId="0" xfId="0" applyBorder="0"/>
    <xf numFmtId="164" fontId="286" fillId="0" borderId="0" xfId="0" applyBorder="0"/>
    <xf numFmtId="164" fontId="287" fillId="0" borderId="0" xfId="0" applyBorder="0"/>
    <xf numFmtId="164" fontId="288" fillId="0" borderId="0" xfId="0" applyBorder="0"/>
    <xf numFmtId="164" fontId="289" fillId="0" borderId="0" xfId="0" applyBorder="0"/>
    <xf numFmtId="164" fontId="290" fillId="0" borderId="0" xfId="0" applyBorder="0"/>
    <xf numFmtId="164" fontId="291" fillId="0" borderId="0" xfId="0" applyBorder="0"/>
    <xf numFmtId="164" fontId="292" fillId="0" borderId="0" xfId="0" applyBorder="0"/>
    <xf numFmtId="164" fontId="293" fillId="0" borderId="0" xfId="0" applyBorder="0"/>
    <xf numFmtId="164" fontId="294" fillId="0" borderId="0" xfId="0" applyBorder="0"/>
    <xf numFmtId="164" fontId="295" fillId="0" borderId="0" xfId="0" applyBorder="0"/>
    <xf numFmtId="164" fontId="296" fillId="0" borderId="0" xfId="0" applyBorder="0"/>
    <xf numFmtId="164" fontId="297" fillId="0" borderId="0" xfId="0" applyBorder="0"/>
    <xf numFmtId="164" fontId="298" fillId="0" borderId="0" xfId="0" applyBorder="0"/>
    <xf numFmtId="164" fontId="299" fillId="0" borderId="0" xfId="0" applyBorder="0"/>
    <xf numFmtId="164" fontId="300" fillId="0" borderId="0" xfId="0" applyBorder="0"/>
    <xf numFmtId="164" fontId="301" fillId="0" borderId="0" xfId="0" applyBorder="0"/>
    <xf numFmtId="164" fontId="302" fillId="0" borderId="0" xfId="0" applyBorder="0"/>
    <xf numFmtId="164" fontId="303" fillId="0" borderId="0" xfId="0" applyBorder="0"/>
    <xf numFmtId="164" fontId="304" fillId="0" borderId="0" xfId="0" applyBorder="0"/>
    <xf numFmtId="164" fontId="305" fillId="0" borderId="0" xfId="0" applyBorder="0"/>
    <xf numFmtId="164" fontId="306" fillId="0" borderId="0" xfId="0" applyBorder="0"/>
    <xf numFmtId="164" fontId="307" fillId="0" borderId="0" xfId="0" applyBorder="0"/>
    <xf numFmtId="164" fontId="308" fillId="0" borderId="0" xfId="0" applyBorder="0"/>
    <xf numFmtId="164" fontId="309" fillId="0" borderId="0" xfId="0" applyBorder="0"/>
    <xf numFmtId="164" fontId="310" fillId="0" borderId="0" xfId="0" applyBorder="0"/>
    <xf numFmtId="164" fontId="311" fillId="0" borderId="0" xfId="0" applyBorder="0"/>
    <xf numFmtId="164" fontId="312" fillId="0" borderId="0" xfId="0" applyBorder="0"/>
    <xf numFmtId="164" fontId="313" fillId="0" borderId="0" xfId="0" applyBorder="0"/>
    <xf numFmtId="164" fontId="314" fillId="0" borderId="0" xfId="0" applyBorder="0"/>
    <xf numFmtId="164" fontId="315" fillId="0" borderId="0" xfId="0" applyBorder="0"/>
    <xf numFmtId="164" fontId="316" fillId="0" borderId="0" xfId="0" applyBorder="0"/>
    <xf numFmtId="164" fontId="317" fillId="0" borderId="0" xfId="0" applyBorder="0"/>
    <xf numFmtId="164" fontId="318" fillId="0" borderId="0" xfId="0" applyBorder="0"/>
    <xf numFmtId="164" fontId="319" fillId="0" borderId="0" xfId="0" applyBorder="0"/>
    <xf numFmtId="164" fontId="320" fillId="0" borderId="0" xfId="0" applyBorder="0"/>
    <xf numFmtId="164" fontId="321" fillId="0" borderId="0" xfId="0" applyBorder="0"/>
    <xf numFmtId="164" fontId="322" fillId="0" borderId="0" xfId="0" applyBorder="0"/>
    <xf numFmtId="164" fontId="323" fillId="0" borderId="0" xfId="0" applyBorder="0"/>
    <xf numFmtId="164" fontId="324" fillId="0" borderId="0" xfId="0" applyBorder="0"/>
    <xf numFmtId="164" fontId="325" fillId="0" borderId="0" xfId="0" applyBorder="0"/>
    <xf numFmtId="164" fontId="326" fillId="0" borderId="0" xfId="0" applyBorder="0"/>
    <xf numFmtId="164" fontId="327" fillId="0" borderId="0" xfId="0" applyBorder="0"/>
    <xf numFmtId="164" fontId="328" fillId="0" borderId="0" xfId="0" applyBorder="0"/>
    <xf numFmtId="164" fontId="329" fillId="0" borderId="0" xfId="0" applyBorder="0"/>
    <xf numFmtId="164" fontId="330" fillId="0" borderId="0" xfId="0" applyBorder="0"/>
    <xf numFmtId="164" fontId="331" fillId="0" borderId="0" xfId="0" applyBorder="0"/>
    <xf numFmtId="164" fontId="332" fillId="0" borderId="0" xfId="0" applyBorder="0"/>
    <xf numFmtId="164" fontId="333" fillId="0" borderId="0" xfId="0" applyBorder="0"/>
    <xf numFmtId="164" fontId="334" fillId="0" borderId="0" xfId="0" applyBorder="0"/>
    <xf numFmtId="164" fontId="335" fillId="0" borderId="0" xfId="0" applyBorder="0"/>
    <xf numFmtId="164" fontId="336" fillId="0" borderId="0" xfId="0" applyBorder="0"/>
    <xf numFmtId="164" fontId="337" fillId="0" borderId="0" xfId="0" applyBorder="0"/>
    <xf numFmtId="164" fontId="338" fillId="0" borderId="0" xfId="0" applyBorder="0"/>
    <xf numFmtId="164" fontId="339" fillId="0" borderId="0" xfId="0" applyBorder="0"/>
    <xf numFmtId="164" fontId="340" fillId="0" borderId="0" xfId="0" applyBorder="0"/>
    <xf numFmtId="164" fontId="341" fillId="0" borderId="0" xfId="0" applyBorder="0"/>
    <xf numFmtId="164" fontId="342" fillId="0" borderId="0" xfId="0" applyBorder="0"/>
    <xf numFmtId="164" fontId="343" fillId="0" borderId="0" xfId="0" applyBorder="0"/>
    <xf numFmtId="164" fontId="344" fillId="0" borderId="0" xfId="0" applyBorder="0"/>
    <xf numFmtId="164" fontId="345" fillId="0" borderId="0" xfId="0" applyBorder="0"/>
    <xf numFmtId="164" fontId="346" fillId="0" borderId="0" xfId="0" applyBorder="0"/>
    <xf numFmtId="164" fontId="347" fillId="0" borderId="0" xfId="0" applyBorder="0"/>
    <xf numFmtId="164" fontId="348" fillId="0" borderId="0" xfId="0" applyBorder="0"/>
    <xf numFmtId="164" fontId="349" fillId="0" borderId="0" xfId="0" applyBorder="0"/>
    <xf numFmtId="164" fontId="350" fillId="0" borderId="0" xfId="0" applyBorder="0"/>
    <xf numFmtId="164" fontId="351" fillId="0" borderId="0" xfId="0" applyBorder="0"/>
    <xf numFmtId="164" fontId="352" fillId="0" borderId="0" xfId="0" applyBorder="0"/>
    <xf numFmtId="164" fontId="353" fillId="0" borderId="0" xfId="0" applyBorder="0"/>
    <xf numFmtId="164" fontId="354" fillId="0" borderId="0" xfId="0" applyBorder="0"/>
    <xf numFmtId="164" fontId="355" fillId="0" borderId="0" xfId="0" applyBorder="0"/>
    <xf numFmtId="164" fontId="356" fillId="0" borderId="0" xfId="0" applyBorder="0"/>
    <xf numFmtId="164" fontId="357" fillId="0" borderId="0" xfId="0" applyBorder="0"/>
    <xf numFmtId="164" fontId="358" fillId="0" borderId="0" xfId="0" applyBorder="0"/>
    <xf numFmtId="164" fontId="359" fillId="0" borderId="0" xfId="0" applyBorder="0"/>
    <xf numFmtId="164" fontId="360" fillId="0" borderId="0" xfId="0" applyBorder="0"/>
    <xf numFmtId="164" fontId="361" fillId="0" borderId="0" xfId="0" applyBorder="0"/>
    <xf numFmtId="164" fontId="362" fillId="0" borderId="0" xfId="0" applyBorder="0"/>
    <xf numFmtId="164" fontId="363" fillId="0" borderId="0" xfId="0" applyBorder="0"/>
    <xf numFmtId="164" fontId="364" fillId="0" borderId="0" xfId="0" applyBorder="0"/>
    <xf numFmtId="164" fontId="365" fillId="0" borderId="0" xfId="0" applyBorder="0"/>
    <xf numFmtId="164" fontId="366" fillId="0" borderId="0" xfId="0" applyBorder="0"/>
    <xf numFmtId="164" fontId="367" fillId="0" borderId="0" xfId="0" applyBorder="0"/>
    <xf numFmtId="164" fontId="368" fillId="0" borderId="0" xfId="0" applyBorder="0"/>
    <xf numFmtId="164" fontId="369" fillId="0" borderId="0" xfId="0" applyBorder="0"/>
    <xf numFmtId="164" fontId="370" fillId="0" borderId="0" xfId="0" applyBorder="0"/>
    <xf numFmtId="164" fontId="371" fillId="0" borderId="0" xfId="0" applyBorder="0"/>
    <xf numFmtId="164" fontId="372" fillId="0" borderId="0" xfId="0" applyBorder="0"/>
    <xf numFmtId="164" fontId="373" fillId="0" borderId="0" xfId="0" applyBorder="0"/>
    <xf numFmtId="164" fontId="374" fillId="0" borderId="0" xfId="0" applyBorder="0"/>
    <xf numFmtId="164" fontId="375" fillId="0" borderId="0" xfId="0" applyBorder="0"/>
    <xf numFmtId="164" fontId="376" fillId="0" borderId="0" xfId="0" applyBorder="0"/>
    <xf numFmtId="164" fontId="377" fillId="0" borderId="0" xfId="0" applyBorder="0"/>
    <xf numFmtId="164" fontId="378" fillId="0" borderId="0" xfId="0" applyBorder="0"/>
    <xf numFmtId="164" fontId="379" fillId="0" borderId="0" xfId="0" applyBorder="0"/>
    <xf numFmtId="164" fontId="380" fillId="0" borderId="0" xfId="0" applyBorder="0"/>
    <xf numFmtId="164" fontId="381" fillId="0" borderId="0" xfId="0" applyBorder="0"/>
    <xf numFmtId="164" fontId="382" fillId="0" borderId="0" xfId="0" applyBorder="0"/>
    <xf numFmtId="164" fontId="383" fillId="0" borderId="0" xfId="0" applyBorder="0"/>
    <xf numFmtId="164" fontId="384" fillId="0" borderId="0" xfId="0" applyBorder="0"/>
    <xf numFmtId="164" fontId="385" fillId="0" borderId="0" xfId="0" applyBorder="0"/>
    <xf numFmtId="164" fontId="386" fillId="0" borderId="0" xfId="0" applyBorder="0"/>
    <xf numFmtId="164" fontId="387" fillId="0" borderId="0" xfId="0" applyBorder="0"/>
    <xf numFmtId="164" fontId="388" fillId="0" borderId="0" xfId="0" applyBorder="0"/>
    <xf numFmtId="164" fontId="389" fillId="0" borderId="0" xfId="0" applyBorder="0"/>
    <xf numFmtId="164" fontId="390" fillId="0" borderId="0" xfId="0" applyBorder="0"/>
    <xf numFmtId="164" fontId="391" fillId="0" borderId="0" xfId="0" applyBorder="0"/>
    <xf numFmtId="164" fontId="392" fillId="0" borderId="0" xfId="0" applyBorder="0"/>
    <xf numFmtId="164" fontId="393" fillId="0" borderId="0" xfId="0" applyBorder="0"/>
    <xf numFmtId="164" fontId="394" fillId="0" borderId="0" xfId="0" applyBorder="0"/>
    <xf numFmtId="164" fontId="395" fillId="0" borderId="0" xfId="0" applyBorder="0"/>
    <xf numFmtId="164" fontId="396" fillId="0" borderId="0" xfId="0" applyBorder="0"/>
    <xf numFmtId="164" fontId="397" fillId="0" borderId="0" xfId="0" applyBorder="0"/>
    <xf numFmtId="164" fontId="398" fillId="0" borderId="0" xfId="0" applyBorder="0"/>
    <xf numFmtId="164" fontId="399" fillId="0" borderId="0" xfId="0" applyBorder="0"/>
    <xf numFmtId="164" fontId="400" fillId="0" borderId="0" xfId="0" applyBorder="0"/>
    <xf numFmtId="164" fontId="401" fillId="0" borderId="0" xfId="0" applyBorder="0"/>
    <xf numFmtId="164" fontId="402" fillId="0" borderId="0" xfId="0" applyBorder="0"/>
    <xf numFmtId="164" fontId="403" fillId="0" borderId="0" xfId="0" applyBorder="0"/>
    <xf numFmtId="164" fontId="404" fillId="0" borderId="0" xfId="0" applyBorder="0"/>
    <xf numFmtId="164" fontId="405" fillId="0" borderId="0" xfId="0" applyBorder="0"/>
    <xf numFmtId="164" fontId="406" fillId="0" borderId="0" xfId="0" applyBorder="0"/>
    <xf numFmtId="164" fontId="407" fillId="0" borderId="0" xfId="0" applyBorder="0"/>
    <xf numFmtId="164" fontId="408" fillId="0" borderId="0" xfId="0" applyBorder="0"/>
    <xf numFmtId="164" fontId="409" fillId="0" borderId="0" xfId="0" applyBorder="0"/>
    <xf numFmtId="164" fontId="410" fillId="0" borderId="0" xfId="0" applyBorder="0"/>
    <xf numFmtId="164" fontId="411" fillId="0" borderId="0" xfId="0" applyBorder="0"/>
    <xf numFmtId="164" fontId="412" fillId="0" borderId="0" xfId="0" applyBorder="0"/>
    <xf numFmtId="164" fontId="413" fillId="0" borderId="0" xfId="0" applyBorder="0"/>
    <xf numFmtId="164" fontId="414" fillId="0" borderId="0" xfId="0" applyBorder="0"/>
    <xf numFmtId="164" fontId="415" fillId="0" borderId="0" xfId="0" applyBorder="0"/>
    <xf numFmtId="164" fontId="416" fillId="0" borderId="0" xfId="0" applyBorder="0"/>
    <xf numFmtId="164" fontId="417" fillId="0" borderId="0" xfId="0" applyBorder="0"/>
    <xf numFmtId="164" fontId="418" fillId="0" borderId="0" xfId="0" applyBorder="0"/>
    <xf numFmtId="164" fontId="419" fillId="0" borderId="0" xfId="0" applyBorder="0"/>
    <xf numFmtId="164" fontId="420" fillId="0" borderId="0" xfId="0" applyBorder="0"/>
    <xf numFmtId="164" fontId="421" fillId="0" borderId="0" xfId="0" applyBorder="0"/>
    <xf numFmtId="164" fontId="422" fillId="0" borderId="0" xfId="0" applyBorder="0"/>
    <xf numFmtId="164" fontId="423" fillId="0" borderId="0" xfId="0" applyBorder="0"/>
    <xf numFmtId="164" fontId="424" fillId="0" borderId="0" xfId="0" applyBorder="0"/>
    <xf numFmtId="164" fontId="425" fillId="0" borderId="0" xfId="0" applyBorder="0"/>
    <xf numFmtId="164" fontId="426" fillId="0" borderId="0" xfId="0" applyBorder="0"/>
    <xf numFmtId="164" fontId="427" fillId="0" borderId="0" xfId="0" applyBorder="0"/>
    <xf numFmtId="164" fontId="428" fillId="0" borderId="0" xfId="0" applyBorder="0"/>
    <xf numFmtId="164" fontId="429" fillId="0" borderId="0" xfId="0" applyBorder="0"/>
    <xf numFmtId="164" fontId="430" fillId="0" borderId="0" xfId="0" applyBorder="0"/>
    <xf numFmtId="164" fontId="431" fillId="0" borderId="0" xfId="0" applyBorder="0"/>
    <xf numFmtId="164" fontId="432" fillId="0" borderId="0" xfId="0" applyBorder="0"/>
    <xf numFmtId="164" fontId="433" fillId="0" borderId="0" xfId="0" applyBorder="0"/>
    <xf numFmtId="164" fontId="434" fillId="0" borderId="0" xfId="0" applyBorder="0"/>
    <xf numFmtId="164" fontId="435" fillId="0" borderId="0" xfId="0" applyBorder="0"/>
    <xf numFmtId="164" fontId="436" fillId="0" borderId="0" xfId="0" applyBorder="0"/>
    <xf numFmtId="164" fontId="437" fillId="0" borderId="0" xfId="0" applyBorder="0"/>
    <xf numFmtId="164" fontId="438" fillId="0" borderId="0" xfId="0" applyBorder="0"/>
    <xf numFmtId="164" fontId="439" fillId="0" borderId="0" xfId="0" applyBorder="0"/>
    <xf numFmtId="164" fontId="440" fillId="0" borderId="0" xfId="0" applyBorder="0"/>
    <xf numFmtId="164" fontId="441" fillId="0" borderId="0" xfId="0" applyBorder="0"/>
    <xf numFmtId="164" fontId="442" fillId="0" borderId="0" xfId="0" applyBorder="0"/>
    <xf numFmtId="164" fontId="443" fillId="0" borderId="0" xfId="0" applyBorder="0"/>
    <xf numFmtId="164" fontId="444" fillId="0" borderId="0" xfId="0" applyBorder="0"/>
    <xf numFmtId="164" fontId="445" fillId="0" borderId="0" xfId="0" applyBorder="0"/>
    <xf numFmtId="164" fontId="446" fillId="0" borderId="0" xfId="0" applyBorder="0"/>
    <xf numFmtId="164" fontId="447" fillId="0" borderId="0" xfId="0" applyBorder="0"/>
    <xf numFmtId="164" fontId="448" fillId="0" borderId="0" xfId="0" applyBorder="0"/>
    <xf numFmtId="164" fontId="449" fillId="0" borderId="0" xfId="0" applyBorder="0"/>
    <xf numFmtId="164" fontId="450" fillId="0" borderId="0" xfId="0" applyBorder="0"/>
    <xf numFmtId="164" fontId="451" fillId="0" borderId="0" xfId="0" applyBorder="0"/>
    <xf numFmtId="164" fontId="452" fillId="0" borderId="0" xfId="0" applyBorder="0"/>
    <xf numFmtId="164" fontId="453" fillId="0" borderId="0" xfId="0" applyBorder="0"/>
    <xf numFmtId="164" fontId="454" fillId="0" borderId="0" xfId="0" applyBorder="0"/>
    <xf numFmtId="164" fontId="455" fillId="0" borderId="0" xfId="0" applyBorder="0"/>
    <xf numFmtId="164" fontId="456" fillId="0" borderId="0" xfId="0" applyBorder="0"/>
    <xf numFmtId="164" fontId="457" fillId="0" borderId="0" xfId="0" applyBorder="0"/>
    <xf numFmtId="164" fontId="458" fillId="0" borderId="0" xfId="0" applyBorder="0"/>
    <xf numFmtId="164" fontId="459" fillId="0" borderId="0" xfId="0" applyBorder="0"/>
    <xf numFmtId="164" fontId="460" fillId="0" borderId="0" xfId="0" applyBorder="0"/>
    <xf numFmtId="164" fontId="461" fillId="0" borderId="0" xfId="0" applyBorder="0"/>
    <xf numFmtId="164" fontId="462" fillId="0" borderId="0" xfId="0" applyBorder="0"/>
    <xf numFmtId="164" fontId="463" fillId="0" borderId="0" xfId="0" applyBorder="0"/>
    <xf numFmtId="164" fontId="464" fillId="0" borderId="0" xfId="0" applyBorder="0"/>
    <xf numFmtId="164" fontId="465" fillId="0" borderId="0" xfId="0" applyBorder="0"/>
    <xf numFmtId="164" fontId="466" fillId="0" borderId="0" xfId="0" applyBorder="0"/>
    <xf numFmtId="164" fontId="467" fillId="0" borderId="0" xfId="0" applyBorder="0"/>
    <xf numFmtId="164" fontId="468" fillId="0" borderId="0" xfId="0" applyBorder="0"/>
    <xf numFmtId="164" fontId="469" fillId="0" borderId="0" xfId="0" applyBorder="0"/>
    <xf numFmtId="164" fontId="470" fillId="0" borderId="0" xfId="0" applyBorder="0"/>
    <xf numFmtId="164" fontId="471" fillId="0" borderId="0" xfId="0" applyBorder="0"/>
    <xf numFmtId="164" fontId="472" fillId="0" borderId="0" xfId="0" applyBorder="0"/>
    <xf numFmtId="164" fontId="473" fillId="0" borderId="0" xfId="0" applyBorder="0"/>
    <xf numFmtId="164" fontId="474" fillId="0" borderId="0" xfId="0" applyBorder="0"/>
    <xf numFmtId="164" fontId="475" fillId="0" borderId="0" xfId="0" applyBorder="0"/>
    <xf numFmtId="164" fontId="476" fillId="0" borderId="0" xfId="0" applyBorder="0"/>
    <xf numFmtId="164" fontId="477" fillId="0" borderId="0" xfId="0" applyBorder="0"/>
    <xf numFmtId="164" fontId="478" fillId="0" borderId="0" xfId="0" applyBorder="0"/>
    <xf numFmtId="164" fontId="479" fillId="0" borderId="0" xfId="0" applyBorder="0"/>
    <xf numFmtId="164" fontId="480" fillId="0" borderId="0" xfId="0" applyBorder="0"/>
    <xf numFmtId="164" fontId="481" fillId="0" borderId="0" xfId="0" applyBorder="0"/>
    <xf numFmtId="164" fontId="482" fillId="0" borderId="0" xfId="0" applyBorder="0"/>
    <xf numFmtId="164" fontId="483" fillId="0" borderId="0" xfId="0" applyBorder="0"/>
    <xf numFmtId="164" fontId="484" fillId="0" borderId="0" xfId="0" applyBorder="0"/>
    <xf numFmtId="164" fontId="485" fillId="0" borderId="0" xfId="0" applyBorder="0"/>
    <xf numFmtId="164" fontId="486" fillId="0" borderId="0" xfId="0" applyBorder="0"/>
    <xf numFmtId="164" fontId="487" fillId="0" borderId="0" xfId="0" applyBorder="0"/>
    <xf numFmtId="164" fontId="488" fillId="0" borderId="0" xfId="0" applyBorder="0"/>
    <xf numFmtId="164" fontId="489" fillId="0" borderId="0" xfId="0" applyBorder="0"/>
    <xf numFmtId="164" fontId="490" fillId="0" borderId="0" xfId="0" applyBorder="0"/>
    <xf numFmtId="164" fontId="491" fillId="0" borderId="0" xfId="0" applyBorder="0"/>
    <xf numFmtId="164" fontId="492" fillId="0" borderId="0" xfId="0" applyBorder="0"/>
    <xf numFmtId="164" fontId="493" fillId="0" borderId="0" xfId="0" applyBorder="0"/>
    <xf numFmtId="164" fontId="494" fillId="0" borderId="0" xfId="0" applyBorder="0"/>
    <xf numFmtId="164" fontId="495" fillId="0" borderId="0" xfId="0" applyBorder="0"/>
    <xf numFmtId="164" fontId="496" fillId="0" borderId="0" xfId="0" applyBorder="0"/>
    <xf numFmtId="164" fontId="497" fillId="0" borderId="0" xfId="0" applyBorder="0"/>
    <xf numFmtId="164" fontId="498" fillId="0" borderId="0" xfId="0" applyBorder="0"/>
    <xf numFmtId="164" fontId="499" fillId="0" borderId="0" xfId="0" applyBorder="0"/>
    <xf numFmtId="164" fontId="500" fillId="0" borderId="0" xfId="0" applyBorder="0"/>
    <xf numFmtId="164" fontId="501" fillId="0" borderId="0" xfId="0" applyBorder="0"/>
    <xf numFmtId="164" fontId="502" fillId="0" borderId="0" xfId="0" applyBorder="0"/>
    <xf numFmtId="164" fontId="503" fillId="0" borderId="0" xfId="0" applyBorder="0"/>
    <xf numFmtId="164" fontId="504" fillId="0" borderId="0" xfId="0" applyBorder="0"/>
    <xf numFmtId="164" fontId="505" fillId="0" borderId="0" xfId="0" applyBorder="0"/>
    <xf numFmtId="164" fontId="506" fillId="0" borderId="0" xfId="0" applyBorder="0"/>
    <xf numFmtId="164" fontId="507" fillId="0" borderId="0" xfId="0" applyBorder="0"/>
    <xf numFmtId="164" fontId="508" fillId="0" borderId="0" xfId="0" applyBorder="0"/>
    <xf numFmtId="164" fontId="509" fillId="0" borderId="0" xfId="0" applyBorder="0"/>
    <xf numFmtId="164" fontId="510" fillId="0" borderId="0" xfId="0" applyBorder="0"/>
    <xf numFmtId="164" fontId="511" fillId="0" borderId="0" xfId="0" applyBorder="0"/>
    <xf numFmtId="164" fontId="512" fillId="0" borderId="0" xfId="0" applyBorder="0"/>
    <xf numFmtId="164" fontId="513" fillId="0" borderId="0" xfId="0" applyBorder="0"/>
    <xf numFmtId="164" fontId="514" fillId="0" borderId="0" xfId="0" applyBorder="0"/>
    <xf numFmtId="164" fontId="515" fillId="0" borderId="0" xfId="0" applyBorder="0"/>
    <xf numFmtId="164" fontId="516" fillId="0" borderId="0" xfId="0" applyBorder="0"/>
    <xf numFmtId="164" fontId="517" fillId="0" borderId="0" xfId="0" applyBorder="0"/>
    <xf numFmtId="164" fontId="518" fillId="0" borderId="0" xfId="0" applyBorder="0"/>
    <xf numFmtId="164" fontId="519" fillId="0" borderId="0" xfId="0" applyBorder="0"/>
    <xf numFmtId="164" fontId="520" fillId="0" borderId="0" xfId="0" applyBorder="0"/>
    <xf numFmtId="164" fontId="521" fillId="0" borderId="0" xfId="0" applyBorder="0"/>
    <xf numFmtId="164" fontId="522" fillId="0" borderId="0" xfId="0" applyBorder="0"/>
    <xf numFmtId="164" fontId="523" fillId="0" borderId="0" xfId="0" applyBorder="0"/>
    <xf numFmtId="164" fontId="524" fillId="0" borderId="0" xfId="0" applyBorder="0"/>
    <xf numFmtId="164" fontId="525" fillId="0" borderId="0" xfId="0" applyBorder="0"/>
    <xf numFmtId="164" fontId="526" fillId="0" borderId="0" xfId="0" applyBorder="0"/>
    <xf numFmtId="164" fontId="527" fillId="0" borderId="0" xfId="0" applyBorder="0"/>
    <xf numFmtId="164" fontId="528" fillId="0" borderId="0" xfId="0" applyBorder="0"/>
    <xf numFmtId="164" fontId="529" fillId="0" borderId="0" xfId="0" applyBorder="0"/>
    <xf numFmtId="164" fontId="530" fillId="0" borderId="0" xfId="0" applyBorder="0"/>
    <xf numFmtId="164" fontId="531" fillId="0" borderId="0" xfId="0" applyBorder="0"/>
    <xf numFmtId="164" fontId="532" fillId="0" borderId="0" xfId="0" applyBorder="0"/>
    <xf numFmtId="164" fontId="533" fillId="0" borderId="0" xfId="0" applyBorder="0"/>
    <xf numFmtId="164" fontId="534" fillId="0" borderId="0" xfId="0" applyBorder="0"/>
    <xf numFmtId="164" fontId="535" fillId="0" borderId="0" xfId="0" applyBorder="0"/>
    <xf numFmtId="164" fontId="536" fillId="0" borderId="0" xfId="0" applyBorder="0"/>
    <xf numFmtId="164" fontId="537" fillId="0" borderId="0" xfId="0" applyBorder="0"/>
    <xf numFmtId="164" fontId="538" fillId="0" borderId="0" xfId="0" applyBorder="0"/>
    <xf numFmtId="164" fontId="539" fillId="0" borderId="0" xfId="0" applyBorder="0"/>
    <xf numFmtId="164" fontId="540" fillId="0" borderId="0" xfId="0" applyBorder="0"/>
    <xf numFmtId="164" fontId="541" fillId="0" borderId="0" xfId="0" applyBorder="0"/>
    <xf numFmtId="164" fontId="542" fillId="0" borderId="0" xfId="0" applyBorder="0"/>
    <xf numFmtId="164" fontId="543" fillId="0" borderId="0" xfId="0" applyBorder="0"/>
    <xf numFmtId="164" fontId="544" fillId="0" borderId="0" xfId="0" applyBorder="0"/>
    <xf numFmtId="164" fontId="545" fillId="0" borderId="0" xfId="0" applyBorder="0"/>
    <xf numFmtId="164" fontId="546" fillId="0" borderId="0" xfId="0" applyBorder="0"/>
    <xf numFmtId="164" fontId="547" fillId="0" borderId="0" xfId="0" applyBorder="0"/>
    <xf numFmtId="164" fontId="548" fillId="0" borderId="0" xfId="0" applyBorder="0"/>
    <xf numFmtId="164" fontId="549" fillId="0" borderId="0" xfId="0" applyBorder="0"/>
    <xf numFmtId="164" fontId="550" fillId="0" borderId="0" xfId="0" applyBorder="0"/>
    <xf numFmtId="164" fontId="551" fillId="0" borderId="0" xfId="0" applyBorder="0"/>
    <xf numFmtId="164" fontId="552" fillId="0" borderId="0" xfId="0" applyBorder="0"/>
    <xf numFmtId="164" fontId="553" fillId="0" borderId="0" xfId="0" applyBorder="0"/>
    <xf numFmtId="164" fontId="554" fillId="0" borderId="0" xfId="0" applyBorder="0"/>
    <xf numFmtId="164" fontId="555" fillId="0" borderId="0" xfId="0" applyBorder="0"/>
    <xf numFmtId="164" fontId="556" fillId="0" borderId="0" xfId="0" applyBorder="0"/>
    <xf numFmtId="164" fontId="557" fillId="0" borderId="0" xfId="0" applyBorder="0"/>
    <xf numFmtId="164" fontId="558" fillId="0" borderId="0" xfId="0" applyBorder="0"/>
    <xf numFmtId="164" fontId="559" fillId="0" borderId="0" xfId="0" applyBorder="0"/>
    <xf numFmtId="164" fontId="560" fillId="0" borderId="0" xfId="0" applyBorder="0"/>
    <xf numFmtId="164" fontId="561" fillId="0" borderId="0" xfId="0" applyBorder="0"/>
    <xf numFmtId="164" fontId="562" fillId="0" borderId="0" xfId="0" applyBorder="0"/>
    <xf numFmtId="164" fontId="563" fillId="0" borderId="0" xfId="0" applyBorder="0"/>
    <xf numFmtId="164" fontId="564" fillId="0" borderId="0" xfId="0" applyBorder="0"/>
    <xf numFmtId="164" fontId="565" fillId="0" borderId="0" xfId="0" applyBorder="0"/>
    <xf numFmtId="164" fontId="566" fillId="0" borderId="0" xfId="0" applyBorder="0"/>
    <xf numFmtId="164" fontId="567" fillId="0" borderId="0" xfId="0" applyBorder="0"/>
    <xf numFmtId="164" fontId="568" fillId="0" borderId="0" xfId="0" applyBorder="0"/>
    <xf numFmtId="164" fontId="569" fillId="0" borderId="0" xfId="0" applyBorder="0"/>
    <xf numFmtId="164" fontId="570" fillId="0" borderId="0" xfId="0" applyBorder="0"/>
    <xf numFmtId="164" fontId="571" fillId="0" borderId="0" xfId="0" applyBorder="0"/>
    <xf numFmtId="164" fontId="572" fillId="0" borderId="0" xfId="0" applyBorder="0"/>
    <xf numFmtId="164" fontId="573" fillId="0" borderId="0" xfId="0" applyBorder="0"/>
    <xf numFmtId="164" fontId="574" fillId="0" borderId="0" xfId="0" applyBorder="0"/>
    <xf numFmtId="164" fontId="575" fillId="0" borderId="0" xfId="0" applyBorder="0"/>
    <xf numFmtId="164" fontId="576" fillId="0" borderId="0" xfId="0" applyBorder="0"/>
    <xf numFmtId="164" fontId="577" fillId="0" borderId="0" xfId="0" applyBorder="0"/>
    <xf numFmtId="164" fontId="578" fillId="0" borderId="0" xfId="0" applyBorder="0"/>
    <xf numFmtId="164" fontId="579" fillId="0" borderId="0" xfId="0" applyBorder="0"/>
    <xf numFmtId="164" fontId="580" fillId="0" borderId="0" xfId="0" applyBorder="0"/>
    <xf numFmtId="164" fontId="581" fillId="0" borderId="0" xfId="0" applyBorder="0"/>
    <xf numFmtId="164" fontId="582" fillId="0" borderId="0" xfId="0" applyBorder="0"/>
    <xf numFmtId="164" fontId="583" fillId="0" borderId="0" xfId="0" applyBorder="0"/>
    <xf numFmtId="164" fontId="584" fillId="0" borderId="0" xfId="0" applyBorder="0"/>
    <xf numFmtId="164" fontId="585" fillId="0" borderId="0" xfId="0" applyBorder="0"/>
    <xf numFmtId="164" fontId="586" fillId="0" borderId="0" xfId="0" applyBorder="0"/>
    <xf numFmtId="164" fontId="587" fillId="0" borderId="0" xfId="0" applyBorder="0"/>
    <xf numFmtId="164" fontId="588" fillId="0" borderId="0" xfId="0" applyBorder="0"/>
    <xf numFmtId="164" fontId="589" fillId="0" borderId="0" xfId="0" applyBorder="0"/>
    <xf numFmtId="164" fontId="590" fillId="0" borderId="0" xfId="0" applyBorder="0"/>
    <xf numFmtId="164" fontId="591" fillId="0" borderId="0" xfId="0" applyBorder="0"/>
    <xf numFmtId="164" fontId="592" fillId="0" borderId="0" xfId="0" applyBorder="0"/>
    <xf numFmtId="164" fontId="593" fillId="0" borderId="0" xfId="0" applyBorder="0"/>
    <xf numFmtId="164" fontId="594" fillId="0" borderId="0" xfId="0" applyBorder="0"/>
    <xf numFmtId="164" fontId="595" fillId="0" borderId="0" xfId="0" applyBorder="0"/>
    <xf numFmtId="164" fontId="596" fillId="0" borderId="0" xfId="0" applyBorder="0"/>
    <xf numFmtId="164" fontId="597" fillId="0" borderId="0" xfId="0" applyBorder="0"/>
    <xf numFmtId="164" fontId="598" fillId="0" borderId="0" xfId="0" applyBorder="0"/>
    <xf numFmtId="164" fontId="599" fillId="0" borderId="0" xfId="0" applyBorder="0"/>
    <xf numFmtId="164" fontId="600" fillId="0" borderId="0" xfId="0" applyBorder="0"/>
    <xf numFmtId="164" fontId="601" fillId="0" borderId="0" xfId="0" applyBorder="0"/>
    <xf numFmtId="164" fontId="602" fillId="0" borderId="0" xfId="0" applyBorder="0"/>
    <xf numFmtId="164" fontId="603" fillId="0" borderId="0" xfId="0" applyBorder="0"/>
    <xf numFmtId="164" fontId="604" fillId="0" borderId="0" xfId="0" applyBorder="0"/>
    <xf numFmtId="164" fontId="605" fillId="0" borderId="0" xfId="0" applyBorder="0"/>
    <xf numFmtId="164" fontId="606" fillId="0" borderId="0" xfId="0" applyBorder="0"/>
    <xf numFmtId="164" fontId="607" fillId="0" borderId="0" xfId="0" applyBorder="0"/>
    <xf numFmtId="164" fontId="608" fillId="0" borderId="0" xfId="0" applyBorder="0"/>
    <xf numFmtId="164" fontId="609" fillId="0" borderId="0" xfId="0" applyBorder="0"/>
    <xf numFmtId="164" fontId="610" fillId="0" borderId="0" xfId="0" applyBorder="0"/>
    <xf numFmtId="164" fontId="611" fillId="0" borderId="0" xfId="0" applyBorder="0"/>
    <xf numFmtId="164" fontId="612" fillId="0" borderId="0" xfId="0" applyBorder="0"/>
    <xf numFmtId="164" fontId="613" fillId="0" borderId="0" xfId="0" applyBorder="0"/>
    <xf numFmtId="164" fontId="614" fillId="0" borderId="0" xfId="0" applyBorder="0"/>
    <xf numFmtId="164" fontId="615" fillId="0" borderId="0" xfId="0" applyBorder="0"/>
    <xf numFmtId="164" fontId="616" fillId="0" borderId="0" xfId="0" applyBorder="0"/>
    <xf numFmtId="164" fontId="617" fillId="0" borderId="0" xfId="0" applyBorder="0"/>
    <xf numFmtId="164" fontId="618" fillId="0" borderId="0" xfId="0" applyBorder="0"/>
    <xf numFmtId="164" fontId="619" fillId="0" borderId="0" xfId="0" applyBorder="0"/>
    <xf numFmtId="164" fontId="620" fillId="0" borderId="0" xfId="0" applyBorder="0"/>
    <xf numFmtId="164" fontId="621" fillId="0" borderId="0" xfId="0" applyBorder="0"/>
    <xf numFmtId="164" fontId="622" fillId="0" borderId="0" xfId="0" applyBorder="0"/>
    <xf numFmtId="164" fontId="623" fillId="0" borderId="0" xfId="0" applyBorder="0"/>
    <xf numFmtId="164" fontId="624" fillId="0" borderId="0" xfId="0" applyBorder="0"/>
    <xf numFmtId="164" fontId="625" fillId="0" borderId="0" xfId="0" applyBorder="0"/>
    <xf numFmtId="164" fontId="626" fillId="0" borderId="0" xfId="0" applyBorder="0"/>
    <xf numFmtId="164" fontId="627" fillId="0" borderId="0" xfId="0" applyBorder="0"/>
    <xf numFmtId="164" fontId="628" fillId="0" borderId="0" xfId="0" applyBorder="0"/>
    <xf numFmtId="164" fontId="629" fillId="0" borderId="0" xfId="0" applyBorder="0"/>
    <xf numFmtId="164" fontId="630" fillId="0" borderId="0" xfId="0" applyBorder="0"/>
    <xf numFmtId="164" fontId="631" fillId="0" borderId="0" xfId="0" applyBorder="0"/>
    <xf numFmtId="164" fontId="632" fillId="0" borderId="0" xfId="0" applyBorder="0"/>
    <xf numFmtId="164" fontId="633" fillId="0" borderId="0" xfId="0" applyBorder="0"/>
    <xf numFmtId="164" fontId="634" fillId="0" borderId="0" xfId="0" applyBorder="0"/>
    <xf numFmtId="164" fontId="635" fillId="0" borderId="0" xfId="0" applyBorder="0"/>
    <xf numFmtId="164" fontId="636" fillId="0" borderId="0" xfId="0" applyBorder="0"/>
    <xf numFmtId="164" fontId="637" fillId="0" borderId="0" xfId="0" applyBorder="0"/>
    <xf numFmtId="164" fontId="638" fillId="0" borderId="0" xfId="0" applyBorder="0"/>
    <xf numFmtId="164" fontId="639" fillId="0" borderId="0" xfId="0" applyBorder="0"/>
    <xf numFmtId="164" fontId="640" fillId="0" borderId="0" xfId="0" applyBorder="0"/>
    <xf numFmtId="164" fontId="641" fillId="0" borderId="0" xfId="0" applyBorder="0"/>
    <xf numFmtId="164" fontId="642" fillId="0" borderId="0" xfId="0" applyBorder="0"/>
    <xf numFmtId="164" fontId="643" fillId="0" borderId="0" xfId="0" applyBorder="0"/>
    <xf numFmtId="164" fontId="644" fillId="0" borderId="0" xfId="0" applyBorder="0"/>
    <xf numFmtId="164" fontId="645" fillId="0" borderId="0" xfId="0" applyBorder="0"/>
    <xf numFmtId="164" fontId="646" fillId="0" borderId="0" xfId="0" applyBorder="0"/>
    <xf numFmtId="164" fontId="647" fillId="0" borderId="0" xfId="0" applyBorder="0"/>
    <xf numFmtId="164" fontId="648" fillId="0" borderId="0" xfId="0" applyBorder="0"/>
    <xf numFmtId="164" fontId="649" fillId="0" borderId="0" xfId="0" applyBorder="0"/>
    <xf numFmtId="164" fontId="650" fillId="0" borderId="0" xfId="0" applyBorder="0"/>
    <xf numFmtId="164" fontId="651" fillId="0" borderId="0" xfId="0" applyBorder="0"/>
    <xf numFmtId="164" fontId="652" fillId="0" borderId="0" xfId="0" applyBorder="0"/>
    <xf numFmtId="164" fontId="653" fillId="0" borderId="0" xfId="0" applyBorder="0"/>
    <xf numFmtId="164" fontId="654" fillId="0" borderId="0" xfId="0" applyBorder="0"/>
    <xf numFmtId="164" fontId="655" fillId="0" borderId="0" xfId="0" applyBorder="0"/>
    <xf numFmtId="164" fontId="656" fillId="0" borderId="0" xfId="0" applyBorder="0"/>
    <xf numFmtId="164" fontId="657" fillId="0" borderId="0" xfId="0" applyBorder="0"/>
    <xf numFmtId="164" fontId="658" fillId="0" borderId="0" xfId="0" applyBorder="0"/>
    <xf numFmtId="164" fontId="659" fillId="0" borderId="0" xfId="0" applyBorder="0"/>
    <xf numFmtId="164" fontId="660" fillId="0" borderId="0" xfId="0" applyBorder="0"/>
    <xf numFmtId="164" fontId="661" fillId="0" borderId="0" xfId="0" applyBorder="0"/>
    <xf numFmtId="164" fontId="662" fillId="0" borderId="0" xfId="0" applyBorder="0"/>
    <xf numFmtId="164" fontId="663" fillId="0" borderId="0" xfId="0" applyBorder="0"/>
    <xf numFmtId="164" fontId="664" fillId="0" borderId="0" xfId="0" applyBorder="0"/>
    <xf numFmtId="164" fontId="665" fillId="0" borderId="0" xfId="0" applyBorder="0"/>
    <xf numFmtId="164" fontId="666" fillId="0" borderId="0" xfId="0" applyBorder="0"/>
    <xf numFmtId="164" fontId="667" fillId="0" borderId="0" xfId="0" applyBorder="0"/>
    <xf numFmtId="164" fontId="668" fillId="0" borderId="0" xfId="0" applyBorder="0"/>
    <xf numFmtId="164" fontId="669" fillId="0" borderId="0" xfId="0" applyBorder="0"/>
    <xf numFmtId="164" fontId="670" fillId="0" borderId="0" xfId="0" applyBorder="0"/>
    <xf numFmtId="164" fontId="671" fillId="0" borderId="0" xfId="0" applyBorder="0"/>
    <xf numFmtId="164" fontId="672" fillId="0" borderId="0" xfId="0" applyBorder="0"/>
    <xf numFmtId="164" fontId="673" fillId="0" borderId="0" xfId="0" applyBorder="0"/>
    <xf numFmtId="164" fontId="674" fillId="0" borderId="0" xfId="0" applyBorder="0"/>
    <xf numFmtId="164" fontId="675" fillId="0" borderId="0" xfId="0" applyBorder="0"/>
    <xf numFmtId="164" fontId="676" fillId="0" borderId="0" xfId="0" applyBorder="0"/>
    <xf numFmtId="164" fontId="677" fillId="0" borderId="0" xfId="0" applyBorder="0"/>
    <xf numFmtId="164" fontId="678" fillId="0" borderId="0" xfId="0" applyBorder="0"/>
    <xf numFmtId="164" fontId="679" fillId="0" borderId="0" xfId="0" applyBorder="0"/>
    <xf numFmtId="164" fontId="680" fillId="0" borderId="0" xfId="0" applyBorder="0"/>
    <xf numFmtId="164" fontId="681" fillId="0" borderId="0" xfId="0" applyBorder="0"/>
    <xf numFmtId="164" fontId="682" fillId="0" borderId="0" xfId="0" applyBorder="0"/>
    <xf numFmtId="164" fontId="683" fillId="0" borderId="0" xfId="0" applyBorder="0"/>
    <xf numFmtId="164" fontId="684" fillId="0" borderId="0" xfId="0" applyBorder="0"/>
    <xf numFmtId="164" fontId="685" fillId="0" borderId="0" xfId="0" applyBorder="0"/>
    <xf numFmtId="164" fontId="686" fillId="0" borderId="0" xfId="0" applyBorder="0"/>
    <xf numFmtId="164" fontId="687" fillId="0" borderId="0" xfId="0" applyBorder="0"/>
    <xf numFmtId="164" fontId="688" fillId="0" borderId="0" xfId="0" applyBorder="0"/>
    <xf numFmtId="164" fontId="689" fillId="0" borderId="0" xfId="0" applyBorder="0"/>
    <xf numFmtId="164" fontId="690" fillId="0" borderId="0" xfId="0" applyBorder="0"/>
    <xf numFmtId="164" fontId="691" fillId="0" borderId="0" xfId="0" applyBorder="0"/>
    <xf numFmtId="164" fontId="692" fillId="0" borderId="0" xfId="0" applyBorder="0"/>
    <xf numFmtId="164" fontId="693" fillId="0" borderId="0" xfId="0" applyBorder="0"/>
    <xf numFmtId="164" fontId="694" fillId="0" borderId="0" xfId="0" applyBorder="0"/>
    <xf numFmtId="164" fontId="695" fillId="0" borderId="0" xfId="0" applyBorder="0"/>
    <xf numFmtId="164" fontId="696" fillId="0" borderId="0" xfId="0" applyBorder="0"/>
    <xf numFmtId="164" fontId="697" fillId="0" borderId="0" xfId="0" applyBorder="0"/>
    <xf numFmtId="164" fontId="698" fillId="0" borderId="0" xfId="0" applyBorder="0"/>
    <xf numFmtId="164" fontId="699" fillId="0" borderId="0" xfId="0" applyBorder="0"/>
    <xf numFmtId="164" fontId="700" fillId="0" borderId="0" xfId="0" applyBorder="0"/>
    <xf numFmtId="164" fontId="701" fillId="0" borderId="0" xfId="0" applyBorder="0"/>
    <xf numFmtId="164" fontId="702" fillId="0" borderId="0" xfId="0" applyBorder="0"/>
    <xf numFmtId="164" fontId="703" fillId="0" borderId="0" xfId="0" applyBorder="0"/>
    <xf numFmtId="164" fontId="704" fillId="0" borderId="0" xfId="0" applyBorder="0"/>
    <xf numFmtId="164" fontId="705" fillId="0" borderId="0" xfId="0" applyBorder="0"/>
    <xf numFmtId="164" fontId="706" fillId="0" borderId="0" xfId="0" applyBorder="0"/>
    <xf numFmtId="164" fontId="707" fillId="0" borderId="0" xfId="0" applyBorder="0"/>
    <xf numFmtId="164" fontId="708" fillId="0" borderId="0" xfId="0" applyBorder="0"/>
    <xf numFmtId="164" fontId="709" fillId="0" borderId="0" xfId="0" applyBorder="0"/>
    <xf numFmtId="164" fontId="710" fillId="0" borderId="0" xfId="0" applyBorder="0"/>
    <xf numFmtId="164" fontId="711" fillId="0" borderId="0" xfId="0" applyBorder="0"/>
    <xf numFmtId="164" fontId="712" fillId="0" borderId="0" xfId="0" applyBorder="0"/>
    <xf numFmtId="164" fontId="713" fillId="0" borderId="0" xfId="0" applyBorder="0"/>
    <xf numFmtId="164" fontId="714" fillId="0" borderId="0" xfId="0" applyBorder="0"/>
    <xf numFmtId="164" fontId="715" fillId="0" borderId="0" xfId="0" applyBorder="0"/>
    <xf numFmtId="164" fontId="716" fillId="0" borderId="0" xfId="0" applyBorder="0"/>
    <xf numFmtId="164" fontId="717" fillId="0" borderId="0" xfId="0" applyBorder="0"/>
    <xf numFmtId="164" fontId="718" fillId="0" borderId="0" xfId="0" applyBorder="0"/>
    <xf numFmtId="164" fontId="719" fillId="0" borderId="0" xfId="0" applyBorder="0"/>
    <xf numFmtId="164" fontId="720" fillId="0" borderId="0" xfId="0" applyBorder="0"/>
    <xf numFmtId="164" fontId="721" fillId="0" borderId="0" xfId="0" applyBorder="0"/>
    <xf numFmtId="164" fontId="722" fillId="0" borderId="0" xfId="0" applyBorder="0"/>
    <xf numFmtId="164" fontId="723" fillId="0" borderId="0" xfId="0" applyBorder="0"/>
    <xf numFmtId="164" fontId="724" fillId="0" borderId="0" xfId="0" applyBorder="0"/>
    <xf numFmtId="164" fontId="725" fillId="0" borderId="0" xfId="0" applyBorder="0"/>
    <xf numFmtId="164" fontId="726" fillId="0" borderId="0" xfId="0" applyBorder="0"/>
    <xf numFmtId="164" fontId="727" fillId="0" borderId="0" xfId="0" applyBorder="0"/>
    <xf numFmtId="164" fontId="728" fillId="0" borderId="0" xfId="0" applyBorder="0"/>
    <xf numFmtId="164" fontId="729" fillId="0" borderId="0" xfId="0" applyBorder="0"/>
    <xf numFmtId="164" fontId="730" fillId="0" borderId="0" xfId="0" applyBorder="0"/>
    <xf numFmtId="164" fontId="731" fillId="0" borderId="0" xfId="0" applyBorder="0"/>
    <xf numFmtId="164" fontId="732" fillId="0" borderId="0" xfId="0" applyBorder="0"/>
    <xf numFmtId="164" fontId="733" fillId="0" borderId="0" xfId="0" applyBorder="0"/>
    <xf numFmtId="164" fontId="734" fillId="0" borderId="0" xfId="0" applyBorder="0"/>
    <xf numFmtId="164" fontId="735" fillId="0" borderId="0" xfId="0" applyBorder="0"/>
    <xf numFmtId="164" fontId="736" fillId="0" borderId="0" xfId="0" applyBorder="0"/>
    <xf numFmtId="164" fontId="737" fillId="0" borderId="0" xfId="0" applyBorder="0"/>
    <xf numFmtId="164" fontId="738" fillId="0" borderId="0" xfId="0" applyBorder="0"/>
    <xf numFmtId="164" fontId="739" fillId="0" borderId="0" xfId="0" applyBorder="0"/>
    <xf numFmtId="164" fontId="740" fillId="0" borderId="0" xfId="0" applyBorder="0"/>
    <xf numFmtId="164" fontId="741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1"/>
  <sheetData>
    <row r="1" spans="1:9">
      <c r="A1" s="1" t="inlineStr">
        <is>
          <t>Call</t>
        </is>
      </c>
      <c r="B1" s="1" t="inlineStr">
        <is>
          <t>Discipline</t>
        </is>
      </c>
      <c r="C1" s="1" t="inlineStr">
        <is>
          <t>Name</t>
        </is>
      </c>
      <c r="D1" s="1" t="inlineStr">
        <is>
          <t>Rank</t>
        </is>
      </c>
      <c r="E1" s="1" t="inlineStr">
        <is>
          <t>School/college</t>
        </is>
      </c>
      <c r="F1" s="1" t="inlineStr">
        <is>
          <t>Department</t>
        </is>
      </c>
      <c r="G1" s="1" t="inlineStr">
        <is>
          <t>Title</t>
        </is>
      </c>
      <c r="H1" s="1" t="inlineStr">
        <is>
          <t>Requested</t>
        </is>
      </c>
      <c r="I1" s="1" t="inlineStr">
        <is>
          <t>Funded</t>
        </is>
      </c>
    </row>
    <row r="2" spans="1:9">
      <c r="A2" s="0">
        <f>HYPERLINK("https://rac.unm.edu/sp26/","Spring 2026 call for proposals")</f>
      </c>
      <c r="B2" s="0" t="inlineStr">
        <is>
          <t>Education</t>
        </is>
      </c>
      <c r="C2" s="0" t="inlineStr">
        <is>
          <t>Corrine Aramburo</t>
        </is>
      </c>
      <c r="D2" s="0" t="inlineStr">
        <is>
          <t>Assistant Professor</t>
        </is>
      </c>
      <c r="E2" s="0" t="inlineStr">
        <is>
          <t>College of Education and Human Sciences</t>
        </is>
      </c>
      <c r="F2" s="0" t="inlineStr">
        <is>
          <t>Special Education</t>
        </is>
      </c>
      <c r="G2" s="0" t="inlineStr">
        <is>
          <t>State-Level Leadership in Special Education: Directors’ Perspectives on Policy, Practice, and Challenges</t>
        </is>
      </c>
      <c r="H2" s="2">
        <v>3722</v>
      </c>
      <c r="I2" s="3">
        <v>3722</v>
      </c>
    </row>
    <row r="3" spans="1:9">
      <c r="A3" s="0">
        <f>HYPERLINK("https://rac.unm.edu/sp26/","Spring 2026 call for proposals")</f>
      </c>
      <c r="B3" s="0" t="inlineStr">
        <is>
          <t>Fine Arts</t>
        </is>
      </c>
      <c r="C3" s="0" t="inlineStr">
        <is>
          <t>Johannes Barfield</t>
        </is>
      </c>
      <c r="D3" s="0" t="inlineStr">
        <is>
          <t>Assistant Professor</t>
        </is>
      </c>
      <c r="E3" s="0" t="inlineStr">
        <is>
          <t>Honors College</t>
        </is>
      </c>
      <c r="F3" s="0" t="inlineStr">
        <is>
          <t>Honors College Administration</t>
        </is>
      </c>
      <c r="G3" s="0" t="inlineStr">
        <is>
          <t>Soft Crash</t>
        </is>
      </c>
      <c r="H3" s="4">
        <v>10000</v>
      </c>
      <c r="I3" s="5">
        <v>10000</v>
      </c>
    </row>
    <row r="4" spans="1:9">
      <c r="A4" s="0">
        <f>HYPERLINK("https://rac.unm.edu/sp26/","Spring 2026 call for proposals")</f>
      </c>
      <c r="B4" s="0" t="inlineStr">
        <is>
          <t>Fine Arts</t>
        </is>
      </c>
      <c r="C4" s="0" t="inlineStr">
        <is>
          <t>Marisol Encinias</t>
        </is>
      </c>
      <c r="D4" s="0" t="inlineStr">
        <is>
          <t>Associate Professor</t>
        </is>
      </c>
      <c r="E4" s="0" t="inlineStr">
        <is>
          <t>College of Fine Arts</t>
        </is>
      </c>
      <c r="F4" s="0" t="inlineStr">
        <is>
          <t>Theatre and Dance</t>
        </is>
      </c>
      <c r="G4" s="0" t="inlineStr">
        <is>
          <t>FLAMENCO FANDANGUERO: Primos de la Raza Cósmica — Veracruz Creative Research and International Dissemination Phase</t>
        </is>
      </c>
      <c r="H4" s="6">
        <v>4950</v>
      </c>
      <c r="I4" s="7">
        <v>4950</v>
      </c>
    </row>
    <row r="5" spans="1:9">
      <c r="A5" s="0">
        <f>HYPERLINK("https://rac.unm.edu/sp26/","Spring 2026 call for proposals")</f>
      </c>
      <c r="B5" s="0" t="inlineStr">
        <is>
          <t>Life Sciences</t>
        </is>
      </c>
      <c r="C5" s="0" t="inlineStr">
        <is>
          <t>Piotr Filipczak</t>
        </is>
      </c>
      <c r="D5" s="0" t="inlineStr">
        <is>
          <t>Assistant Professor</t>
        </is>
      </c>
      <c r="E5" s="0" t="inlineStr">
        <is>
          <t>UNM-Valencia</t>
        </is>
      </c>
      <c r="F5" s="0" t="inlineStr">
        <is>
          <t>UNM-Valencia</t>
        </is>
      </c>
      <c r="G5" s="0" t="inlineStr">
        <is>
          <t>Non-canonical mechanism of toxicity of CC-115 anticancer drug candidate in p53-mutated lung cancers</t>
        </is>
      </c>
      <c r="H5" s="8">
        <v>4956</v>
      </c>
      <c r="I5" s="9">
        <v>4956</v>
      </c>
    </row>
    <row r="6" spans="1:9">
      <c r="A6" s="0">
        <f>HYPERLINK("https://rac.unm.edu/sp26/","Spring 2026 call for proposals")</f>
      </c>
      <c r="B6" s="0" t="inlineStr">
        <is>
          <t>Physical Sciences</t>
        </is>
      </c>
      <c r="C6" s="0" t="inlineStr">
        <is>
          <t>Jacob Greenberg</t>
        </is>
      </c>
      <c r="D6" s="0" t="inlineStr">
        <is>
          <t>Lecturer</t>
        </is>
      </c>
      <c r="E6" s="0" t="inlineStr">
        <is>
          <t>University College</t>
        </is>
      </c>
      <c r="F6" s="0" t="inlineStr">
        <is>
          <t>UC Academic Communities</t>
        </is>
      </c>
      <c r="G6" s="0" t="inlineStr">
        <is>
          <t>Identification of Antioxidant and Anti-Inflammatory Compounds in Tumbleweed and Rubber Rabbitbrush using Mass Spectrometry and Biological Assays</t>
        </is>
      </c>
      <c r="H6" s="10">
        <v>9214</v>
      </c>
      <c r="I6" s="11">
        <v>8214</v>
      </c>
    </row>
    <row r="7" spans="1:9">
      <c r="A7" s="0">
        <f>HYPERLINK("https://rac.unm.edu/sp26/","Spring 2026 call for proposals")</f>
      </c>
      <c r="B7" s="0" t="inlineStr">
        <is>
          <t>Life Sciences</t>
        </is>
      </c>
      <c r="C7" s="0" t="inlineStr">
        <is>
          <t>Davorka Gulisija</t>
        </is>
      </c>
      <c r="D7" s="0" t="inlineStr">
        <is>
          <t>Assistant Professor</t>
        </is>
      </c>
      <c r="E7" s="0" t="inlineStr">
        <is>
          <t>College of Arts and Sciences</t>
        </is>
      </c>
      <c r="F7" s="0" t="inlineStr">
        <is>
          <t>Biology General Administrative</t>
        </is>
      </c>
      <c r="G7" s="0" t="inlineStr">
        <is>
          <t>Genetic Drivers of Lifespan-Dependent Changes in Human Complex Traits</t>
        </is>
      </c>
      <c r="H7" s="12">
        <v>3800</v>
      </c>
      <c r="I7" s="13">
        <v>3800</v>
      </c>
    </row>
    <row r="8" spans="1:9">
      <c r="A8" s="0">
        <f>HYPERLINK("https://rac.unm.edu/sp26/","Spring 2026 call for proposals")</f>
      </c>
      <c r="B8" s="0" t="inlineStr">
        <is>
          <t>Social Sciences</t>
        </is>
      </c>
      <c r="C8" s="0" t="inlineStr">
        <is>
          <t>Kayla Martensen</t>
        </is>
      </c>
      <c r="D8" s="0" t="inlineStr">
        <is>
          <t>Assistant Professor</t>
        </is>
      </c>
      <c r="E8" s="0" t="inlineStr">
        <is>
          <t>College of Arts and Sciences</t>
        </is>
      </c>
      <c r="F8" s="0" t="inlineStr">
        <is>
          <t>Sociology</t>
        </is>
      </c>
      <c r="G8" s="0" t="inlineStr">
        <is>
          <t>Community-Academic Research Partnerships: Equitable Collaborations Toward Justice</t>
        </is>
      </c>
      <c r="H8" s="14">
        <v>4755</v>
      </c>
      <c r="I8" s="15">
        <v>4755</v>
      </c>
    </row>
    <row r="9" spans="1:9">
      <c r="A9" s="0">
        <f>HYPERLINK("https://rac.unm.edu/sp26/","Spring 2026 call for proposals")</f>
      </c>
      <c r="B9" s="0" t="inlineStr">
        <is>
          <t>Engineering</t>
        </is>
      </c>
      <c r="C9" s="0" t="inlineStr">
        <is>
          <t>Micaela Mercuri</t>
        </is>
      </c>
      <c r="D9" s="0" t="inlineStr">
        <is>
          <t>Assistant Professor</t>
        </is>
      </c>
      <c r="E9" s="0" t="inlineStr">
        <is>
          <t>School of Engineering</t>
        </is>
      </c>
      <c r="F9" s="0" t="inlineStr">
        <is>
          <t>Civil, Construction and Environmental Engineering</t>
        </is>
      </c>
      <c r="G9" s="0" t="inlineStr">
        <is>
          <t>Thermal and Pore Pressure Processes Governing Fault Slip Induced by Fluid Injection</t>
        </is>
      </c>
      <c r="H9" s="16">
        <v>5000</v>
      </c>
      <c r="I9" s="17">
        <v>5000</v>
      </c>
    </row>
    <row r="10" spans="1:9">
      <c r="A10" s="0">
        <f>HYPERLINK("https://rac.unm.edu/sp26/","Spring 2026 call for proposals")</f>
      </c>
      <c r="B10" s="0" t="inlineStr">
        <is>
          <t>Physical Sciences</t>
        </is>
      </c>
      <c r="C10" s="0" t="inlineStr">
        <is>
          <t>Rob Miller</t>
        </is>
      </c>
      <c r="D10" s="0" t="inlineStr">
        <is>
          <t>Distinguished Professor</t>
        </is>
      </c>
      <c r="E10" s="0" t="inlineStr">
        <is>
          <t>College of Arts and Sciences</t>
        </is>
      </c>
      <c r="F10" s="0" t="inlineStr">
        <is>
          <t>Biology General Administrative</t>
        </is>
      </c>
      <c r="G10" s="0" t="inlineStr">
        <is>
          <t>The metabolome of the opossum gut microbiome</t>
        </is>
      </c>
      <c r="H10" s="18">
        <v>7300</v>
      </c>
      <c r="I10" s="19">
        <v>7300</v>
      </c>
    </row>
    <row r="11" spans="1:9">
      <c r="A11" s="0">
        <f>HYPERLINK("https://rac.unm.edu/sp26/","Spring 2026 call for proposals")</f>
      </c>
      <c r="B11" s="0" t="inlineStr">
        <is>
          <t>Fine Arts</t>
        </is>
      </c>
      <c r="C11" s="0" t="inlineStr">
        <is>
          <t>Emily Moss</t>
        </is>
      </c>
      <c r="D11" s="0" t="inlineStr">
        <is>
          <t>Professor</t>
        </is>
      </c>
      <c r="E11" s="0" t="inlineStr">
        <is>
          <t>College of Fine Arts</t>
        </is>
      </c>
      <c r="F11" s="0" t="inlineStr">
        <is>
          <t>Music</t>
        </is>
      </c>
      <c r="G11" s="0" t="inlineStr">
        <is>
          <t>Marches by Women Recording Project</t>
        </is>
      </c>
      <c r="H11" s="20">
        <v>5000</v>
      </c>
      <c r="I11" s="21">
        <v>5000</v>
      </c>
    </row>
    <row r="12" spans="1:9">
      <c r="A12" s="0">
        <f>HYPERLINK("https://rac.unm.edu/sp26/","Spring 2026 call for proposals")</f>
      </c>
      <c r="B12" s="0" t="inlineStr">
        <is>
          <t>Social Sciences</t>
        </is>
      </c>
      <c r="C12" s="0" t="inlineStr">
        <is>
          <t>Andrea Mariana Roman Alfaro</t>
        </is>
      </c>
      <c r="D12" s="0" t="inlineStr">
        <is>
          <t>Assistant Professor</t>
        </is>
      </c>
      <c r="E12" s="0" t="inlineStr">
        <is>
          <t>College of Arts and Sciences</t>
        </is>
      </c>
      <c r="F12" s="0" t="inlineStr">
        <is>
          <t>Sociology</t>
        </is>
      </c>
      <c r="G12" s="0" t="inlineStr">
        <is>
          <t>Reframing the Urban Margins: Young people’s perspectives on violence, social inequality, and persistence in Albuquerque’s International District</t>
        </is>
      </c>
      <c r="H12" s="22">
        <v>10000</v>
      </c>
      <c r="I12" s="23">
        <v>5000</v>
      </c>
    </row>
    <row r="13" spans="1:9">
      <c r="A13" s="0">
        <f>HYPERLINK("https://rac.unm.edu/sp26/","Spring 2026 call for proposals")</f>
      </c>
      <c r="B13" s="0" t="inlineStr">
        <is>
          <t>Education</t>
        </is>
      </c>
      <c r="C13" s="0" t="inlineStr">
        <is>
          <t>Victoria Shiver</t>
        </is>
      </c>
      <c r="D13" s="0" t="inlineStr">
        <is>
          <t>Assistant Professor</t>
        </is>
      </c>
      <c r="E13" s="0" t="inlineStr">
        <is>
          <t>College of Education and Human Sciences</t>
        </is>
      </c>
      <c r="F13" s="0" t="inlineStr">
        <is>
          <t>Health, Exercise and Sports Sciences</t>
        </is>
      </c>
      <c r="G13" s="0" t="inlineStr">
        <is>
          <t>New Mexico Youth Combatting the Loneliness Epidemic</t>
        </is>
      </c>
      <c r="H13" s="24">
        <v>5000</v>
      </c>
      <c r="I13" s="25">
        <v>5000</v>
      </c>
    </row>
    <row r="14" spans="1:9">
      <c r="A14" s="0">
        <f>HYPERLINK("https://rac.unm.edu/sp26/","Spring 2026 call for proposals")</f>
      </c>
      <c r="B14" s="0" t="inlineStr">
        <is>
          <t>Social Sciences</t>
        </is>
      </c>
      <c r="C14" s="0" t="inlineStr">
        <is>
          <t>Angela Marcela Suarez Castiblanco</t>
        </is>
      </c>
      <c r="D14" s="0" t="inlineStr">
        <is>
          <t>Assistant Professor</t>
        </is>
      </c>
      <c r="E14" s="0" t="inlineStr">
        <is>
          <t>College of Arts and Sciences</t>
        </is>
      </c>
      <c r="F14" s="0" t="inlineStr">
        <is>
          <t>Geography and Environmental Studies</t>
        </is>
      </c>
      <c r="G14" s="0" t="inlineStr">
        <is>
          <t>Validating Social Vulnerability Indices with Multi‑Hazard Impact Data</t>
        </is>
      </c>
      <c r="H14" s="26">
        <v>10000</v>
      </c>
      <c r="I14" s="27">
        <v>8000</v>
      </c>
    </row>
    <row r="15" spans="1:9">
      <c r="A15" s="0">
        <f>HYPERLINK("https://rac.unm.edu/sp26/","Spring 2026 call for proposals")</f>
      </c>
      <c r="B15" s="0" t="inlineStr">
        <is>
          <t>Education</t>
        </is>
      </c>
      <c r="C15" s="0" t="inlineStr">
        <is>
          <t>Jesus Villa</t>
        </is>
      </c>
      <c r="D15" s="0" t="inlineStr">
        <is>
          <t>Lecturer</t>
        </is>
      </c>
      <c r="E15" s="0" t="inlineStr">
        <is>
          <t>College of Education and Human Sciences</t>
        </is>
      </c>
      <c r="F15" s="0" t="inlineStr">
        <is>
          <t>Teacher Education, Educational Leadership and Policy</t>
        </is>
      </c>
      <c r="G15" s="0" t="inlineStr">
        <is>
          <t>From Policy to Practice: Enhancing Teacher Preparation Through a Study of Equitable AP Access in U.S.-Mexico Border High Schools</t>
        </is>
      </c>
      <c r="H15" s="28">
        <v>4799</v>
      </c>
      <c r="I15" s="29">
        <v>4799</v>
      </c>
    </row>
    <row r="16" spans="1:9">
      <c r="A16" s="0">
        <f>HYPERLINK("https://rac.unm.edu/sp26/","Spring 2026 call for proposals")</f>
      </c>
      <c r="B16" s="0" t="inlineStr">
        <is>
          <t>Life Sciences</t>
        </is>
      </c>
      <c r="C16" s="0" t="inlineStr">
        <is>
          <t>Christopher Witt</t>
        </is>
      </c>
      <c r="D16" s="0" t="inlineStr">
        <is>
          <t>Professor</t>
        </is>
      </c>
      <c r="E16" s="0" t="inlineStr">
        <is>
          <t>College of Arts and Sciences</t>
        </is>
      </c>
      <c r="F16" s="0" t="inlineStr">
        <is>
          <t>Biology General Administrative</t>
        </is>
      </c>
      <c r="G16" s="0" t="inlineStr">
        <is>
          <t>Using micro-CT scanning to assess high-altitude effects on cardiac morphology: a comparative study of 18 bird species</t>
        </is>
      </c>
      <c r="H16" s="30">
        <v>4450</v>
      </c>
      <c r="I16" s="31">
        <v>4450</v>
      </c>
    </row>
    <row r="17" spans="1:9">
      <c r="A17" s="0">
        <f>HYPERLINK("https://rac.unm.edu/sp26/","Spring 2026 call for proposals")</f>
      </c>
      <c r="B17" s="0" t="inlineStr">
        <is>
          <t>Education</t>
        </is>
      </c>
      <c r="C17" s="0" t="inlineStr">
        <is>
          <t>Fan Xu</t>
        </is>
      </c>
      <c r="D17" s="0" t="inlineStr">
        <is>
          <t>Assistant Professor</t>
        </is>
      </c>
      <c r="E17" s="0" t="inlineStr">
        <is>
          <t>College of Education and Human Sciences</t>
        </is>
      </c>
      <c r="F17" s="0" t="inlineStr">
        <is>
          <t>Teacher Education, Educational Leadership and Policy</t>
        </is>
      </c>
      <c r="G17" s="0" t="inlineStr">
        <is>
          <t>Future Ready Educators (FRE): A Community-Engaged, Culturally Responsive GenAI Literacy Framework</t>
        </is>
      </c>
      <c r="H17" s="32">
        <v>9850</v>
      </c>
      <c r="I17" s="33">
        <v>9850</v>
      </c>
    </row>
    <row r="18" spans="1:9">
      <c r="A18" s="0">
        <f>HYPERLINK("https://rac.unm.edu/fa25/","Fall 2025 call for proposals")</f>
      </c>
      <c r="B18" s="0" t="inlineStr">
        <is>
          <t>Life Sciences</t>
        </is>
      </c>
      <c r="C18" s="0" t="inlineStr">
        <is>
          <t>Lisa Barrow</t>
        </is>
      </c>
      <c r="D18" s="0" t="inlineStr">
        <is>
          <t>Assistant Professor</t>
        </is>
      </c>
      <c r="E18" s="0" t="inlineStr">
        <is>
          <t>College of Arts and Sciences</t>
        </is>
      </c>
      <c r="F18" s="0" t="inlineStr">
        <is>
          <t>Biology General Administrative</t>
        </is>
      </c>
      <c r="G18" s="0" t="inlineStr">
        <is>
          <t>Comparative Population Genomics of Freshwater Turtles in the Arid Southwest</t>
        </is>
      </c>
      <c r="H18" s="34">
        <v>10000</v>
      </c>
      <c r="I18" s="35">
        <v>10000</v>
      </c>
    </row>
    <row r="19" spans="1:9">
      <c r="A19" s="0">
        <f>HYPERLINK("https://rac.unm.edu/fa25/","Fall 2025 call for proposals")</f>
      </c>
      <c r="B19" s="0" t="inlineStr">
        <is>
          <t>Engineering</t>
        </is>
      </c>
      <c r="C19" s="0" t="inlineStr">
        <is>
          <t>Leilei Cui</t>
        </is>
      </c>
      <c r="D19" s="0" t="inlineStr">
        <is>
          <t>Assistant Professor</t>
        </is>
      </c>
      <c r="E19" s="0" t="inlineStr">
        <is>
          <t>School of Engineering</t>
        </is>
      </c>
      <c r="F19" s="0" t="inlineStr">
        <is>
          <t>Mechanical Engineering</t>
        </is>
      </c>
      <c r="G19" s="0" t="inlineStr">
        <is>
          <t>Biology-Inspired Learning-Based Control for Legged Robots</t>
        </is>
      </c>
      <c r="H19" s="36">
        <v>10000</v>
      </c>
      <c r="I19" s="37">
        <v>9299</v>
      </c>
    </row>
    <row r="20" spans="1:9">
      <c r="A20" s="0">
        <f>HYPERLINK("https://rac.unm.edu/fa25/","Fall 2025 call for proposals")</f>
      </c>
      <c r="B20" s="0" t="inlineStr">
        <is>
          <t>Social Sciences</t>
        </is>
      </c>
      <c r="C20" s="0" t="inlineStr">
        <is>
          <t>Jessica Feezell</t>
        </is>
      </c>
      <c r="D20" s="0" t="inlineStr">
        <is>
          <t>Associate Professor</t>
        </is>
      </c>
      <c r="E20" s="0" t="inlineStr">
        <is>
          <t>College of Arts and Sciences</t>
        </is>
      </c>
      <c r="F20" s="0" t="inlineStr">
        <is>
          <t>Political Science</t>
        </is>
      </c>
      <c r="G20" s="0" t="inlineStr">
        <is>
          <t>The Virtual Other:  How Place, Networks, and Social Media Shape Partisan Perceptions in America</t>
        </is>
      </c>
      <c r="H20" s="38">
        <v>4970</v>
      </c>
      <c r="I20" s="39">
        <v>4970</v>
      </c>
    </row>
    <row r="21" spans="1:9">
      <c r="A21" s="0">
        <f>HYPERLINK("https://rac.unm.edu/fa25/","Fall 2025 call for proposals")</f>
      </c>
      <c r="B21" s="0" t="inlineStr">
        <is>
          <t>Fine Arts</t>
        </is>
      </c>
      <c r="C21" s="0" t="inlineStr">
        <is>
          <t>Meggan Gould</t>
        </is>
      </c>
      <c r="D21" s="0" t="inlineStr">
        <is>
          <t>Professor</t>
        </is>
      </c>
      <c r="E21" s="0" t="inlineStr">
        <is>
          <t>College of Fine Arts</t>
        </is>
      </c>
      <c r="F21" s="0" t="inlineStr">
        <is>
          <t>Art and Art History</t>
        </is>
      </c>
      <c r="G21" s="0" t="inlineStr">
        <is>
          <t>Pictures in the Dark</t>
        </is>
      </c>
      <c r="H21" s="40">
        <v>8937</v>
      </c>
      <c r="I21" s="41">
        <v>8937</v>
      </c>
    </row>
    <row r="22" spans="1:9">
      <c r="A22" s="0">
        <f>HYPERLINK("https://rac.unm.edu/fa25/","Fall 2025 call for proposals")</f>
      </c>
      <c r="B22" s="0" t="inlineStr">
        <is>
          <t>Humanities</t>
        </is>
      </c>
      <c r="C22" s="0" t="inlineStr">
        <is>
          <t>Kathleen Holscher</t>
        </is>
      </c>
      <c r="D22" s="0" t="inlineStr">
        <is>
          <t>Associate Professor</t>
        </is>
      </c>
      <c r="E22" s="0" t="inlineStr">
        <is>
          <t>College of Arts and Sciences</t>
        </is>
      </c>
      <c r="F22" s="0" t="inlineStr">
        <is>
          <t>American Studies</t>
        </is>
      </c>
      <c r="G22" s="0" t="inlineStr">
        <is>
          <t>Father and the Devil: Catholicism, Carceral Experiments, and Abuse in the American West</t>
        </is>
      </c>
      <c r="H22" s="42">
        <v>4603</v>
      </c>
      <c r="I22" s="43">
        <v>4603</v>
      </c>
    </row>
    <row r="23" spans="1:9">
      <c r="A23" s="0">
        <f>HYPERLINK("https://rac.unm.edu/fa25/","Fall 2025 call for proposals")</f>
      </c>
      <c r="B23" s="0" t="inlineStr">
        <is>
          <t>Education</t>
        </is>
      </c>
      <c r="C23" s="0" t="inlineStr">
        <is>
          <t>Shengjie Lin</t>
        </is>
      </c>
      <c r="D23" s="0" t="inlineStr">
        <is>
          <t>Assistant Professor</t>
        </is>
      </c>
      <c r="E23" s="0" t="inlineStr">
        <is>
          <t>College of Education and Human Sciences</t>
        </is>
      </c>
      <c r="F23" s="0" t="inlineStr">
        <is>
          <t>Individual, Family, and Community Education</t>
        </is>
      </c>
      <c r="G23" s="0" t="inlineStr">
        <is>
          <t>Measuring Parents' Mindset Behaviors: A Validation of Vignette-based Instrument</t>
        </is>
      </c>
      <c r="H23" s="44">
        <v>5000</v>
      </c>
      <c r="I23" s="45">
        <v>5000</v>
      </c>
    </row>
    <row r="24" spans="1:9">
      <c r="A24" s="0">
        <f>HYPERLINK("https://rac.unm.edu/fa25/","Fall 2025 call for proposals")</f>
      </c>
      <c r="B24" s="0" t="inlineStr">
        <is>
          <t>Physical Sciences</t>
        </is>
      </c>
      <c r="C24" s="0" t="inlineStr">
        <is>
          <t>Tyler Mackey</t>
        </is>
      </c>
      <c r="D24" s="0" t="inlineStr">
        <is>
          <t>Assistant Professor</t>
        </is>
      </c>
      <c r="E24" s="0" t="inlineStr">
        <is>
          <t>College of Arts and Sciences</t>
        </is>
      </c>
      <c r="F24" s="0" t="inlineStr">
        <is>
          <t>Earth and Planetary Sciences</t>
        </is>
      </c>
      <c r="G24" s="0" t="inlineStr">
        <is>
          <t>Microbial mat records of environmental change in Antarctic perennially ice-covered lakes</t>
        </is>
      </c>
      <c r="H24" s="46">
        <v>4850</v>
      </c>
      <c r="I24" s="47">
        <v>4850</v>
      </c>
    </row>
    <row r="25" spans="1:9">
      <c r="A25" s="0">
        <f>HYPERLINK("https://rac.unm.edu/fa25/","Fall 2025 call for proposals")</f>
      </c>
      <c r="B25" s="0" t="inlineStr">
        <is>
          <t>Education</t>
        </is>
      </c>
      <c r="C25" s="0" t="inlineStr">
        <is>
          <t>Ursula Moffitt</t>
        </is>
      </c>
      <c r="D25" s="0" t="inlineStr">
        <is>
          <t>Assistant Professor</t>
        </is>
      </c>
      <c r="E25" s="0" t="inlineStr">
        <is>
          <t>College of Education and Human Sciences</t>
        </is>
      </c>
      <c r="F25" s="0" t="inlineStr">
        <is>
          <t>Individual, Family, and Community Education</t>
        </is>
      </c>
      <c r="G25" s="0" t="inlineStr">
        <is>
          <t>The Role of Training and Implementation Type on Teacher and Student Outcomes and Experiences of Restorative Practices</t>
        </is>
      </c>
      <c r="H25" s="48">
        <v>4867</v>
      </c>
      <c r="I25" s="49">
        <v>4867</v>
      </c>
    </row>
    <row r="26" spans="1:9">
      <c r="A26" s="0">
        <f>HYPERLINK("https://rac.unm.edu/fa25/","Fall 2025 call for proposals")</f>
      </c>
      <c r="B26" s="0" t="inlineStr">
        <is>
          <t>Social Sciences</t>
        </is>
      </c>
      <c r="C26" s="0" t="inlineStr">
        <is>
          <t>Kathryn Peters</t>
        </is>
      </c>
      <c r="D26" s="0" t="inlineStr">
        <is>
          <t>Lecturer</t>
        </is>
      </c>
      <c r="E26" s="0" t="inlineStr">
        <is>
          <t>Provost Administrative Units</t>
        </is>
      </c>
      <c r="F26" s="0" t="inlineStr">
        <is>
          <t>Latin American Iberian Institute</t>
        </is>
      </c>
      <c r="G26" s="0" t="inlineStr">
        <is>
          <t>Sowing Care, Reaping Civic Claims: Collaborative Biographies of Land, Labor, and Rights in Paraguay</t>
        </is>
      </c>
      <c r="H26" s="50">
        <v>5000</v>
      </c>
      <c r="I26" s="51">
        <v>5000</v>
      </c>
    </row>
    <row r="27" spans="1:9">
      <c r="A27" s="0">
        <f>HYPERLINK("https://rac.unm.edu/fa25/","Fall 2025 call for proposals")</f>
      </c>
      <c r="B27" s="0" t="inlineStr">
        <is>
          <t>Social Sciences</t>
        </is>
      </c>
      <c r="C27" s="0" t="inlineStr">
        <is>
          <t>Xiaoshi (Shawn) Quan</t>
        </is>
      </c>
      <c r="D27" s="0" t="inlineStr">
        <is>
          <t>Assistant Professor</t>
        </is>
      </c>
      <c r="E27" s="0" t="inlineStr">
        <is>
          <t>The James and Gail Ellis School of Business Leadership</t>
        </is>
      </c>
      <c r="F27" s="0" t="inlineStr">
        <is>
          <t>Management</t>
        </is>
      </c>
      <c r="G27" s="0" t="inlineStr">
        <is>
          <t>Running on Thin Ice: How Dog Mushers Navigate Displacement, Moral Stigma, and the Reconstruction of Occupational Meaning</t>
        </is>
      </c>
      <c r="H27" s="52">
        <v>7185</v>
      </c>
      <c r="I27" s="53">
        <v>7185</v>
      </c>
    </row>
    <row r="28" spans="1:9">
      <c r="A28" s="0">
        <f>HYPERLINK("https://rac.unm.edu/fa25/","Fall 2025 call for proposals")</f>
      </c>
      <c r="B28" s="0" t="inlineStr">
        <is>
          <t>Social Sciences</t>
        </is>
      </c>
      <c r="C28" s="0" t="inlineStr">
        <is>
          <t>Jose Luis Serrano Najera</t>
        </is>
      </c>
      <c r="D28" s="0" t="inlineStr">
        <is>
          <t>Assistant Professor</t>
        </is>
      </c>
      <c r="E28" s="0" t="inlineStr">
        <is>
          <t>College of Arts and Sciences</t>
        </is>
      </c>
      <c r="F28" s="0" t="inlineStr">
        <is>
          <t>Chicana / Chicano Studies</t>
        </is>
      </c>
      <c r="G28" s="0" t="inlineStr">
        <is>
          <t>Confronting Colonial Legacies: A History of Chicana/o Indigeneities and Transnational Activism</t>
        </is>
      </c>
      <c r="H28" s="54">
        <v>2100</v>
      </c>
      <c r="I28" s="55">
        <v>2100</v>
      </c>
    </row>
    <row r="29" spans="1:9">
      <c r="A29" s="0">
        <f>HYPERLINK("https://rac.unm.edu/fa25/","Fall 2025 call for proposals")</f>
      </c>
      <c r="B29" s="0" t="inlineStr">
        <is>
          <t>Humanities</t>
        </is>
      </c>
      <c r="C29" s="0" t="inlineStr">
        <is>
          <t>Meshell Sturgis</t>
        </is>
      </c>
      <c r="D29" s="0" t="inlineStr">
        <is>
          <t>Assistant Professor</t>
        </is>
      </c>
      <c r="E29" s="0" t="inlineStr">
        <is>
          <t>College of Arts and Sciences</t>
        </is>
      </c>
      <c r="F29" s="0" t="inlineStr">
        <is>
          <t>Communication and Journalism</t>
        </is>
      </c>
      <c r="G29" s="0" t="inlineStr">
        <is>
          <t>Black And...: Negotiating the Complexity of Diaspora Community Building</t>
        </is>
      </c>
      <c r="H29" s="56">
        <v>10000</v>
      </c>
      <c r="I29" s="57">
        <v>10000</v>
      </c>
    </row>
    <row r="30" spans="1:9">
      <c r="A30" s="0">
        <f>HYPERLINK("https://rac.unm.edu/fa25/","Fall 2025 call for proposals")</f>
      </c>
      <c r="B30" s="0" t="inlineStr">
        <is>
          <t>Social Sciences</t>
        </is>
      </c>
      <c r="C30" s="0" t="inlineStr">
        <is>
          <t>Oleksandr Tkachenko</t>
        </is>
      </c>
      <c r="D30" s="0" t="inlineStr">
        <is>
          <t>Associate Professor</t>
        </is>
      </c>
      <c r="E30" s="0" t="inlineStr">
        <is>
          <t>College of University Libraries and Learning Sciences</t>
        </is>
      </c>
      <c r="F30" s="0" t="inlineStr">
        <is>
          <t>CULLS OILS</t>
        </is>
      </c>
      <c r="G30" s="0" t="inlineStr">
        <is>
          <t>Experiences and Career Trajectories of Neurodivergent STEM Workforce</t>
        </is>
      </c>
      <c r="H30" s="58">
        <v>9841</v>
      </c>
      <c r="I30" s="59">
        <v>9841</v>
      </c>
    </row>
    <row r="31" spans="1:9">
      <c r="A31" s="0">
        <f>HYPERLINK("https://rac.unm.edu/fa25/","Fall 2025 call for proposals")</f>
      </c>
      <c r="B31" s="0" t="inlineStr">
        <is>
          <t>Humanities</t>
        </is>
      </c>
      <c r="C31" s="0" t="inlineStr">
        <is>
          <t>Melina Vizcaino-Aleman</t>
        </is>
      </c>
      <c r="D31" s="0" t="inlineStr">
        <is>
          <t>Associate Professor</t>
        </is>
      </c>
      <c r="E31" s="0" t="inlineStr">
        <is>
          <t>College of Arts and Sciences</t>
        </is>
      </c>
      <c r="F31" s="0" t="inlineStr">
        <is>
          <t>English</t>
        </is>
      </c>
      <c r="G31" s="0" t="inlineStr">
        <is>
          <t>The New Poetry Files and Chicana Poets Gina Valdés and Xelina Rojas-Urista</t>
        </is>
      </c>
      <c r="H31" s="60">
        <v>2264</v>
      </c>
      <c r="I31" s="61">
        <v>2264</v>
      </c>
    </row>
    <row r="32" spans="1:9">
      <c r="A32" s="0">
        <f>HYPERLINK("https://rac.unm.edu/fa25/","Fall 2025 call for proposals")</f>
      </c>
      <c r="B32" s="0" t="inlineStr">
        <is>
          <t>Humanities</t>
        </is>
      </c>
      <c r="C32" s="0" t="inlineStr">
        <is>
          <t>Kathryn Wichelns</t>
        </is>
      </c>
      <c r="D32" s="0" t="inlineStr">
        <is>
          <t>Associate Professor</t>
        </is>
      </c>
      <c r="E32" s="0" t="inlineStr">
        <is>
          <t>College of Arts and Sciences</t>
        </is>
      </c>
      <c r="F32" s="0" t="inlineStr">
        <is>
          <t>English</t>
        </is>
      </c>
      <c r="G32" s="0" t="inlineStr">
        <is>
          <t>Rural Feminist Literatures, Plus An Index</t>
        </is>
      </c>
      <c r="H32" s="62">
        <v>1443</v>
      </c>
      <c r="I32" s="63">
        <v>1443</v>
      </c>
    </row>
    <row r="33" spans="1:9">
      <c r="A33" s="0">
        <f>HYPERLINK("https://rac.unm.edu/fa25/","Fall 2025 call for proposals")</f>
      </c>
      <c r="B33" s="0" t="inlineStr">
        <is>
          <t>Social Sciences</t>
        </is>
      </c>
      <c r="C33" s="0" t="inlineStr">
        <is>
          <t>Eli Wilson</t>
        </is>
      </c>
      <c r="D33" s="0" t="inlineStr">
        <is>
          <t>Associate Professor</t>
        </is>
      </c>
      <c r="E33" s="0" t="inlineStr">
        <is>
          <t>College of Arts and Sciences</t>
        </is>
      </c>
      <c r="F33" s="0" t="inlineStr">
        <is>
          <t>Sociology</t>
        </is>
      </c>
      <c r="G33" s="0" t="inlineStr">
        <is>
          <t>The Labor of Lifestyle: Examining Lifestyle Work and Social Inequality in Two Cities</t>
        </is>
      </c>
      <c r="H33" s="64">
        <v>4836</v>
      </c>
      <c r="I33" s="65">
        <v>4836</v>
      </c>
    </row>
    <row r="34" spans="1:9">
      <c r="A34" s="0">
        <f>HYPERLINK("https://rac.unm.edu/sp25/","Spring 2025 call for proposals")</f>
      </c>
      <c r="B34" s="0" t="inlineStr">
        <is>
          <t>Humanities</t>
        </is>
      </c>
      <c r="C34" s="0" t="inlineStr">
        <is>
          <t>Daisy Atterbury</t>
        </is>
      </c>
      <c r="D34" s="0" t="inlineStr">
        <is>
          <t>Lecturer</t>
        </is>
      </c>
      <c r="E34" s="0" t="inlineStr">
        <is>
          <t>College of Arts and Sciences</t>
        </is>
      </c>
      <c r="F34" s="0" t="inlineStr">
        <is>
          <t>Women, Gender and Sexuality Studies</t>
        </is>
      </c>
      <c r="G34" s="0" t="inlineStr">
        <is>
          <t>Radiant Geographies: Writing Across Nuclear Landscapes</t>
        </is>
      </c>
      <c r="H34" s="66">
        <v>4500</v>
      </c>
      <c r="I34" s="67">
        <v>4500</v>
      </c>
    </row>
    <row r="35" spans="1:9">
      <c r="A35" s="0">
        <f>HYPERLINK("https://rac.unm.edu/sp25/","Spring 2025 call for proposals")</f>
      </c>
      <c r="B35" s="0" t="inlineStr">
        <is>
          <t>Social Sciences</t>
        </is>
      </c>
      <c r="C35" s="0" t="inlineStr">
        <is>
          <t>Joshua Birchall</t>
        </is>
      </c>
      <c r="D35" s="0" t="inlineStr">
        <is>
          <t>Assistant Professor</t>
        </is>
      </c>
      <c r="E35" s="0" t="inlineStr">
        <is>
          <t>College of Arts and Sciences</t>
        </is>
      </c>
      <c r="F35" s="0" t="inlineStr">
        <is>
          <t>Linguistics</t>
        </is>
      </c>
      <c r="G35" s="0" t="inlineStr">
        <is>
          <t>Publishing the first dictionary of the Oro Win language</t>
        </is>
      </c>
      <c r="H35" s="68">
        <v>5000</v>
      </c>
      <c r="I35" s="69">
        <v>5000</v>
      </c>
    </row>
    <row r="36" spans="1:9">
      <c r="A36" s="0">
        <f>HYPERLINK("https://rac.unm.edu/sp25/","Spring 2025 call for proposals")</f>
      </c>
      <c r="B36" s="0" t="inlineStr">
        <is>
          <t>Education</t>
        </is>
      </c>
      <c r="C36" s="0" t="inlineStr">
        <is>
          <t>Sarah Carlson</t>
        </is>
      </c>
      <c r="D36" s="0" t="inlineStr">
        <is>
          <t>Assistant Professor</t>
        </is>
      </c>
      <c r="E36" s="0" t="inlineStr">
        <is>
          <t>College of Education and Human Sciences</t>
        </is>
      </c>
      <c r="F36" s="0" t="inlineStr">
        <is>
          <t>Special Education</t>
        </is>
      </c>
      <c r="G36" s="0" t="inlineStr">
        <is>
          <t>Secondary Special Educators and Transition Professionals’ Understanding and Implementation of Interagency Collaboration Practices</t>
        </is>
      </c>
      <c r="H36" s="70">
        <v>5000</v>
      </c>
      <c r="I36" s="71">
        <v>5000</v>
      </c>
    </row>
    <row r="37" spans="1:9">
      <c r="A37" s="0">
        <f>HYPERLINK("https://rac.unm.edu/sp25/","Spring 2025 call for proposals")</f>
      </c>
      <c r="B37" s="0" t="inlineStr">
        <is>
          <t>Life Sciences</t>
        </is>
      </c>
      <c r="C37" s="0" t="inlineStr">
        <is>
          <t>Tomasz Falkowski</t>
        </is>
      </c>
      <c r="D37" s="0" t="inlineStr">
        <is>
          <t>Assistant Professor</t>
        </is>
      </c>
      <c r="E37" s="0" t="inlineStr">
        <is>
          <t>Honors College</t>
        </is>
      </c>
      <c r="F37" s="0" t="inlineStr">
        <is>
          <t>Honors College Administration</t>
        </is>
      </c>
      <c r="G37" s="0" t="inlineStr">
        <is>
          <t>Adapting Maya Traditional Ecological Knowledge to Socioecological Change: Agroecological innovations for climate resilience and ecocultural restoration</t>
        </is>
      </c>
      <c r="H37" s="72">
        <v>5000</v>
      </c>
      <c r="I37" s="73">
        <v>5000</v>
      </c>
    </row>
    <row r="38" spans="1:9">
      <c r="A38" s="0">
        <f>HYPERLINK("https://rac.unm.edu/sp25/","Spring 2025 call for proposals")</f>
      </c>
      <c r="B38" s="0" t="inlineStr">
        <is>
          <t>Social Sciences</t>
        </is>
      </c>
      <c r="C38" s="0" t="inlineStr">
        <is>
          <t>Andrea Hetrick</t>
        </is>
      </c>
      <c r="D38" s="0" t="inlineStr">
        <is>
          <t>Associate Professor</t>
        </is>
      </c>
      <c r="E38" s="0" t="inlineStr">
        <is>
          <t>The James and Gail Ellis School of Business Leadership</t>
        </is>
      </c>
      <c r="F38" s="0" t="inlineStr">
        <is>
          <t>Department of Management</t>
        </is>
      </c>
      <c r="G38" s="0" t="inlineStr">
        <is>
          <t>Hetrick: Professionalism and Authenticity: Implications for Underrepresented Employees</t>
        </is>
      </c>
      <c r="H38" s="74">
        <v>10000</v>
      </c>
      <c r="I38" s="75">
        <v>10000</v>
      </c>
    </row>
    <row r="39" spans="1:9">
      <c r="A39" s="0">
        <f>HYPERLINK("https://rac.unm.edu/sp25/","Spring 2025 call for proposals")</f>
      </c>
      <c r="B39" s="0" t="inlineStr">
        <is>
          <t>Fine Arts</t>
        </is>
      </c>
      <c r="C39" s="0" t="inlineStr">
        <is>
          <t>Aaron Jacobs</t>
        </is>
      </c>
      <c r="D39" s="0" t="inlineStr">
        <is>
          <t>Assistant Professor</t>
        </is>
      </c>
      <c r="E39" s="0" t="inlineStr">
        <is>
          <t>College of Fine Arts</t>
        </is>
      </c>
      <c r="F39" s="0" t="inlineStr">
        <is>
          <t>Music</t>
        </is>
      </c>
      <c r="G39" s="0" t="inlineStr">
        <is>
          <t>New Voices in String Pedagogy: Commissioning Inclusive and Innovative Repertoire</t>
        </is>
      </c>
      <c r="H39" s="76">
        <v>10000</v>
      </c>
      <c r="I39" s="77">
        <v>10000</v>
      </c>
    </row>
    <row r="40" spans="1:9">
      <c r="A40" s="0">
        <f>HYPERLINK("https://rac.unm.edu/sp25/","Spring 2025 call for proposals")</f>
      </c>
      <c r="B40" s="0" t="inlineStr">
        <is>
          <t>Engineering</t>
        </is>
      </c>
      <c r="C40" s="0" t="inlineStr">
        <is>
          <t>Olivia Lanier</t>
        </is>
      </c>
      <c r="D40" s="0" t="inlineStr">
        <is>
          <t>Assistant Professor</t>
        </is>
      </c>
      <c r="E40" s="0" t="inlineStr">
        <is>
          <t>School of Engineering</t>
        </is>
      </c>
      <c r="F40" s="0" t="inlineStr">
        <is>
          <t>Chemical and Biological Engineering</t>
        </is>
      </c>
      <c r="G40" s="0" t="inlineStr">
        <is>
          <t>Transferrin-Targeted siRNA Nanoparticles for HbF Induction: A Non-Invasive, Reversible Alternative to Gene Editing for Treatment of Sickle Cell Disease</t>
        </is>
      </c>
      <c r="H40" s="78">
        <v>5000</v>
      </c>
      <c r="I40" s="79">
        <v>5000</v>
      </c>
    </row>
    <row r="41" spans="1:9">
      <c r="A41" s="0">
        <f>HYPERLINK("https://rac.unm.edu/sp25/","Spring 2025 call for proposals")</f>
      </c>
      <c r="B41" s="0" t="inlineStr">
        <is>
          <t>Social Sciences</t>
        </is>
      </c>
      <c r="C41" s="0" t="inlineStr">
        <is>
          <t>Lisa Marchiondo</t>
        </is>
      </c>
      <c r="D41" s="0" t="inlineStr">
        <is>
          <t>Associate Professor</t>
        </is>
      </c>
      <c r="E41" s="0" t="inlineStr">
        <is>
          <t>The James and Gail Ellis School of Business Leadership</t>
        </is>
      </c>
      <c r="F41" s="0" t="inlineStr">
        <is>
          <t>Department of Management</t>
        </is>
      </c>
      <c r="G41" s="0" t="inlineStr">
        <is>
          <t>Making Bystander Intervention a Sustainable Approach to Countering Workplace Aggression: The Consequences of Intervening for Bystanders Themselves</t>
        </is>
      </c>
      <c r="H41" s="80">
        <v>3500</v>
      </c>
      <c r="I41" s="81">
        <v>3500</v>
      </c>
    </row>
    <row r="42" spans="1:9">
      <c r="A42" s="0">
        <f>HYPERLINK("https://rac.unm.edu/sp25/","Spring 2025 call for proposals")</f>
      </c>
      <c r="B42" s="0" t="inlineStr">
        <is>
          <t>Education</t>
        </is>
      </c>
      <c r="C42" s="0" t="inlineStr">
        <is>
          <t>Adam Papendieck</t>
        </is>
      </c>
      <c r="D42" s="0" t="inlineStr">
        <is>
          <t>Assistant Professor</t>
        </is>
      </c>
      <c r="E42" s="0" t="inlineStr">
        <is>
          <t>College of University Libraries and Learning Sciences</t>
        </is>
      </c>
      <c r="F42" s="0" t="inlineStr">
        <is>
          <t>CULLS OILS</t>
        </is>
      </c>
      <c r="G42" s="0" t="inlineStr">
        <is>
          <t>Pilot study: Understanding and designing for learning and community-engagement in a course-based research experience</t>
        </is>
      </c>
      <c r="H42" s="82">
        <v>5000</v>
      </c>
      <c r="I42" s="83">
        <v>5000</v>
      </c>
    </row>
    <row r="43" spans="1:9">
      <c r="A43" s="0">
        <f>HYPERLINK("https://rac.unm.edu/sp25/","Spring 2025 call for proposals")</f>
      </c>
      <c r="B43" s="0" t="inlineStr">
        <is>
          <t>Education</t>
        </is>
      </c>
      <c r="C43" s="0" t="inlineStr">
        <is>
          <t>Yen Pham</t>
        </is>
      </c>
      <c r="D43" s="0" t="inlineStr">
        <is>
          <t>Associate Professor</t>
        </is>
      </c>
      <c r="E43" s="0" t="inlineStr">
        <is>
          <t>College of Education and Human Sciences</t>
        </is>
      </c>
      <c r="F43" s="0" t="inlineStr">
        <is>
          <t>Special Education</t>
        </is>
      </c>
      <c r="G43" s="0" t="inlineStr">
        <is>
          <t>Preparation for Inclusive Practices: Preservice Learning Experiences of Principals and Teachers</t>
        </is>
      </c>
      <c r="H43" s="84">
        <v>4055</v>
      </c>
      <c r="I43" s="85">
        <v>4055</v>
      </c>
    </row>
    <row r="44" spans="1:9">
      <c r="A44" s="0">
        <f>HYPERLINK("https://rac.unm.edu/sp25/","Spring 2025 call for proposals")</f>
      </c>
      <c r="B44" s="0" t="inlineStr">
        <is>
          <t>Physical Sciences</t>
        </is>
      </c>
      <c r="C44" s="0" t="inlineStr">
        <is>
          <t>Anisha Shakya</t>
        </is>
      </c>
      <c r="D44" s="0" t="inlineStr">
        <is>
          <t>Assistant Professor</t>
        </is>
      </c>
      <c r="E44" s="0" t="inlineStr">
        <is>
          <t>College of Arts and Sciences</t>
        </is>
      </c>
      <c r="F44" s="0" t="inlineStr">
        <is>
          <t>Arts and Sciences Admin Support</t>
        </is>
      </c>
      <c r="G44" s="0" t="inlineStr">
        <is>
          <t>DNA Structure Recognition by Canonical HMG proteins in the Organization of Nuclear Membraneless Organelles</t>
        </is>
      </c>
      <c r="H44" s="86">
        <v>9625</v>
      </c>
      <c r="I44" s="87">
        <v>9625</v>
      </c>
    </row>
    <row r="45" spans="1:9">
      <c r="A45" s="0">
        <f>HYPERLINK("https://rac.unm.edu/sp25/","Spring 2025 call for proposals")</f>
      </c>
      <c r="B45" s="0" t="inlineStr">
        <is>
          <t>Social Sciences</t>
        </is>
      </c>
      <c r="C45" s="0" t="inlineStr">
        <is>
          <t>Cortny Stark</t>
        </is>
      </c>
      <c r="D45" s="0" t="inlineStr">
        <is>
          <t>Assistant Professor</t>
        </is>
      </c>
      <c r="E45" s="0" t="inlineStr">
        <is>
          <t>College of Education and Human Sciences</t>
        </is>
      </c>
      <c r="F45" s="0" t="inlineStr">
        <is>
          <t>Individual, Family, and Community Education</t>
        </is>
      </c>
      <c r="G45" s="0" t="inlineStr">
        <is>
          <t>The Impact of Child Maltreatment on Sensory Modulation: Cultural Insights, and Co-Treatment Evaluation in New Mexico</t>
        </is>
      </c>
      <c r="H45" s="88">
        <v>4832</v>
      </c>
      <c r="I45" s="89">
        <v>4832</v>
      </c>
    </row>
    <row r="46" spans="1:9">
      <c r="A46" s="0">
        <f>HYPERLINK("https://rac.unm.edu/sp25/","Spring 2025 call for proposals")</f>
      </c>
      <c r="B46" s="0" t="inlineStr">
        <is>
          <t>Life Sciences</t>
        </is>
      </c>
      <c r="C46" s="0" t="inlineStr">
        <is>
          <t>Claudia Tesche</t>
        </is>
      </c>
      <c r="D46" s="0" t="inlineStr">
        <is>
          <t>Professor</t>
        </is>
      </c>
      <c r="E46" s="0" t="inlineStr">
        <is>
          <t>College of Arts and Sciences</t>
        </is>
      </c>
      <c r="F46" s="0" t="inlineStr">
        <is>
          <t>Psychology</t>
        </is>
      </c>
      <c r="G46" s="0" t="inlineStr">
        <is>
          <t>Development of Home-based Transcranial Stimulation Therapy in Autism Spectrum Disorder</t>
        </is>
      </c>
      <c r="H46" s="90">
        <v>4985</v>
      </c>
      <c r="I46" s="91">
        <v>4985</v>
      </c>
    </row>
    <row r="47" spans="1:9">
      <c r="A47" s="0">
        <f>HYPERLINK("https://rac.unm.edu/sp25/","Spring 2025 call for proposals")</f>
      </c>
      <c r="B47" s="0" t="inlineStr">
        <is>
          <t>Fine Arts</t>
        </is>
      </c>
      <c r="C47" s="0" t="inlineStr">
        <is>
          <t>Christoph Wagner</t>
        </is>
      </c>
      <c r="D47" s="0" t="inlineStr">
        <is>
          <t>Assistant Professor</t>
        </is>
      </c>
      <c r="E47" s="0" t="inlineStr">
        <is>
          <t>College of Fine Arts</t>
        </is>
      </c>
      <c r="F47" s="0" t="inlineStr">
        <is>
          <t>Music</t>
        </is>
      </c>
      <c r="G47" s="0" t="inlineStr">
        <is>
          <t>Beethoven’s Triple Concerto – Historical Context and Performance Practice</t>
        </is>
      </c>
      <c r="H47" s="92">
        <v>5000</v>
      </c>
      <c r="I47" s="93">
        <v>5000</v>
      </c>
    </row>
    <row r="48" spans="1:9">
      <c r="A48" s="0">
        <f>HYPERLINK("https://rac.unm.edu/sp25/","Spring 2025 call for proposals")</f>
      </c>
      <c r="B48" s="0" t="inlineStr">
        <is>
          <t>Engineering</t>
        </is>
      </c>
      <c r="C48" s="0" t="inlineStr">
        <is>
          <t>Chi Wang</t>
        </is>
      </c>
      <c r="D48" s="0" t="inlineStr">
        <is>
          <t>Assistant Professor</t>
        </is>
      </c>
      <c r="E48" s="0" t="inlineStr">
        <is>
          <t>School of Engineering</t>
        </is>
      </c>
      <c r="F48" s="0" t="inlineStr">
        <is>
          <t>Mechanical Engineering</t>
        </is>
      </c>
      <c r="G48" s="0" t="inlineStr">
        <is>
          <t>Detecting Bubble Nucleation Temperature Using Upconverting Nanoparticle Nanothermometry</t>
        </is>
      </c>
      <c r="H48" s="94">
        <v>10000</v>
      </c>
      <c r="I48" s="95">
        <v>10000</v>
      </c>
    </row>
    <row r="49" spans="1:9">
      <c r="A49" s="0">
        <f>HYPERLINK("https://rac.unm.edu/fa24/","Fall 2024 call for proposals")</f>
      </c>
      <c r="B49" s="0" t="inlineStr">
        <is>
          <t>Life Sciences</t>
        </is>
      </c>
      <c r="C49" s="0" t="inlineStr">
        <is>
          <t>Fabiano Amorim</t>
        </is>
      </c>
      <c r="D49" s="0" t="inlineStr">
        <is>
          <t>Associate Professor</t>
        </is>
      </c>
      <c r="E49" s="0" t="inlineStr">
        <is>
          <t>College of Education and Human Sciences</t>
        </is>
      </c>
      <c r="F49" s="0" t="inlineStr">
        <is>
          <t>Health, Exercise and Sports Sciences</t>
        </is>
      </c>
      <c r="G49" s="0" t="inlineStr">
        <is>
          <t>Alcohol hangover effect on thermoregulation and kidney injury markers after physical work in a hot environment</t>
        </is>
      </c>
      <c r="H49" s="96">
        <v>9892</v>
      </c>
      <c r="I49" s="97">
        <v>9892</v>
      </c>
    </row>
    <row r="50" spans="1:9">
      <c r="A50" s="0">
        <f>HYPERLINK("https://rac.unm.edu/fa24/","Fall 2024 call for proposals")</f>
      </c>
      <c r="B50" s="0" t="inlineStr">
        <is>
          <t>Social Sciences</t>
        </is>
      </c>
      <c r="C50" s="0" t="inlineStr">
        <is>
          <t>David Correia</t>
        </is>
      </c>
      <c r="D50" s="0" t="inlineStr">
        <is>
          <t>Professor</t>
        </is>
      </c>
      <c r="E50" s="0" t="inlineStr">
        <is>
          <t>College of Arts and Sciences</t>
        </is>
      </c>
      <c r="F50" s="0" t="inlineStr">
        <is>
          <t>American Studies</t>
        </is>
      </c>
      <c r="G50" s="0" t="inlineStr">
        <is>
          <t>The Double Cross: The Invention of Hybrid Corn and the Remaking of America</t>
        </is>
      </c>
      <c r="H50" s="98">
        <v>2499</v>
      </c>
      <c r="I50" s="99">
        <v>2499</v>
      </c>
    </row>
    <row r="51" spans="1:9">
      <c r="A51" s="0">
        <f>HYPERLINK("https://rac.unm.edu/fa24/","Fall 2024 call for proposals")</f>
      </c>
      <c r="B51" s="0" t="inlineStr">
        <is>
          <t>Humanities</t>
        </is>
      </c>
      <c r="C51" s="0" t="inlineStr">
        <is>
          <t>Jonathan Davis-Secord</t>
        </is>
      </c>
      <c r="D51" s="0" t="inlineStr">
        <is>
          <t>Associate Professor</t>
        </is>
      </c>
      <c r="E51" s="0" t="inlineStr">
        <is>
          <t>College of Arts and Sciences</t>
        </is>
      </c>
      <c r="F51" s="0" t="inlineStr">
        <is>
          <t>English</t>
        </is>
      </c>
      <c r="G51" s="0" t="inlineStr">
        <is>
          <t>Trans Possibilities in Early Medieval England</t>
        </is>
      </c>
      <c r="H51" s="100">
        <v>5000</v>
      </c>
      <c r="I51" s="101">
        <v>5000</v>
      </c>
    </row>
    <row r="52" spans="1:9">
      <c r="A52" s="0">
        <f>HYPERLINK("https://rac.unm.edu/fa24/","Fall 2024 call for proposals")</f>
      </c>
      <c r="B52" s="0" t="inlineStr">
        <is>
          <t>Fine Arts</t>
        </is>
      </c>
      <c r="C52" s="0" t="inlineStr">
        <is>
          <t>Kristin Ditlow</t>
        </is>
      </c>
      <c r="D52" s="0" t="inlineStr">
        <is>
          <t>Associate Professor</t>
        </is>
      </c>
      <c r="E52" s="0" t="inlineStr">
        <is>
          <t>College of Fine Arts</t>
        </is>
      </c>
      <c r="F52" s="0" t="inlineStr">
        <is>
          <t>Music</t>
        </is>
      </c>
      <c r="G52" s="0" t="inlineStr">
        <is>
          <t>Les Muses de Calliope - CD for Violin and Piano</t>
        </is>
      </c>
      <c r="H52" s="102">
        <v>10000</v>
      </c>
      <c r="I52" s="103">
        <v>10000</v>
      </c>
    </row>
    <row r="53" spans="1:9">
      <c r="A53" s="0">
        <f>HYPERLINK("https://rac.unm.edu/fa24/","Fall 2024 call for proposals")</f>
      </c>
      <c r="B53" s="0" t="inlineStr">
        <is>
          <t>Humanities</t>
        </is>
      </c>
      <c r="C53" s="0" t="inlineStr">
        <is>
          <t>Virginia Grant</t>
        </is>
      </c>
      <c r="D53" s="0" t="inlineStr">
        <is>
          <t>Assistant Professor</t>
        </is>
      </c>
      <c r="E53" s="0" t="inlineStr">
        <is>
          <t>UNM-Los Alamos</t>
        </is>
      </c>
      <c r="F53" s="0" t="inlineStr">
        <is>
          <t>UNM-Los Alamos</t>
        </is>
      </c>
      <c r="G53" s="0" t="inlineStr">
        <is>
          <t>Environmental Literary Studies at UNM - Los Alamos</t>
        </is>
      </c>
      <c r="H53" s="104">
        <v>1800</v>
      </c>
      <c r="I53" s="105">
        <v>1800</v>
      </c>
    </row>
    <row r="54" spans="1:9">
      <c r="A54" s="0">
        <f>HYPERLINK("https://rac.unm.edu/fa24/","Fall 2024 call for proposals")</f>
      </c>
      <c r="B54" s="0" t="inlineStr">
        <is>
          <t>Fine Arts</t>
        </is>
      </c>
      <c r="C54" s="0" t="inlineStr">
        <is>
          <t>Kristina Jacobsen</t>
        </is>
      </c>
      <c r="D54" s="0" t="inlineStr">
        <is>
          <t>Associate Professor</t>
        </is>
      </c>
      <c r="E54" s="0" t="inlineStr">
        <is>
          <t>College of Fine Arts</t>
        </is>
      </c>
      <c r="F54" s="0" t="inlineStr">
        <is>
          <t>Music</t>
        </is>
      </c>
      <c r="G54" s="0" t="inlineStr">
        <is>
          <t>Translation Project and Book Tour, "Sing Me Back Home: Songwriting Etnografico e Politica di Lingua Sarda'</t>
        </is>
      </c>
      <c r="H54" s="106">
        <v>10000</v>
      </c>
      <c r="I54" s="107">
        <v>10000</v>
      </c>
    </row>
    <row r="55" spans="1:9">
      <c r="A55" s="0">
        <f>HYPERLINK("https://rac.unm.edu/fa24/","Fall 2024 call for proposals")</f>
      </c>
      <c r="B55" s="0" t="inlineStr">
        <is>
          <t>Life Sciences</t>
        </is>
      </c>
      <c r="C55" s="0" t="inlineStr">
        <is>
          <t>John King</t>
        </is>
      </c>
      <c r="D55" s="0" t="inlineStr">
        <is>
          <t>Assistant Professor</t>
        </is>
      </c>
      <c r="E55" s="0" t="inlineStr">
        <is>
          <t>School of Engineering</t>
        </is>
      </c>
      <c r="F55" s="0" t="inlineStr">
        <is>
          <t>Chemical and Biological Engineering</t>
        </is>
      </c>
      <c r="G55" s="0" t="inlineStr">
        <is>
          <t>Excited State binding of trans-activator receptor of HIV to viral activator protein</t>
        </is>
      </c>
      <c r="H55" s="108">
        <v>9909</v>
      </c>
      <c r="I55" s="109">
        <v>9909</v>
      </c>
    </row>
    <row r="56" spans="1:9">
      <c r="A56" s="0">
        <f>HYPERLINK("https://rac.unm.edu/fa24/","Fall 2024 call for proposals")</f>
      </c>
      <c r="B56" s="0" t="inlineStr">
        <is>
          <t>Social Sciences</t>
        </is>
      </c>
      <c r="C56" s="0" t="inlineStr">
        <is>
          <t>Lunhua Mao</t>
        </is>
      </c>
      <c r="D56" s="0" t="inlineStr">
        <is>
          <t>Associate Professor</t>
        </is>
      </c>
      <c r="E56" s="0" t="inlineStr">
        <is>
          <t>College of Education and Human Sciences</t>
        </is>
      </c>
      <c r="F56" s="0" t="inlineStr">
        <is>
          <t>Health, Exercise and Sports Sciences</t>
        </is>
      </c>
      <c r="G56" s="0" t="inlineStr">
        <is>
          <t>Socio-Economic Disparities in Health and Fitness Service Provision: Insights from Neighborhood Cluster Analysis and Text Analytics</t>
        </is>
      </c>
      <c r="H56" s="110">
        <v>5000</v>
      </c>
      <c r="I56" s="111">
        <v>5000</v>
      </c>
    </row>
    <row r="57" spans="1:9">
      <c r="A57" s="0">
        <f>HYPERLINK("https://rac.unm.edu/fa24/","Fall 2024 call for proposals")</f>
      </c>
      <c r="B57" s="0" t="inlineStr">
        <is>
          <t>Social Sciences</t>
        </is>
      </c>
      <c r="C57" s="0" t="inlineStr">
        <is>
          <t>Katherine Massoth</t>
        </is>
      </c>
      <c r="D57" s="0" t="inlineStr">
        <is>
          <t>Assistant Professor</t>
        </is>
      </c>
      <c r="E57" s="0" t="inlineStr">
        <is>
          <t>College of Arts and Sciences</t>
        </is>
      </c>
      <c r="F57" s="0" t="inlineStr">
        <is>
          <t>History</t>
        </is>
      </c>
      <c r="G57" s="0" t="inlineStr">
        <is>
          <t>La Industria Mexicana: The Matriarchs of Transborder Family Businesses across the U.S.-Mexico Borderlands</t>
        </is>
      </c>
      <c r="H57" s="112">
        <v>6306</v>
      </c>
      <c r="I57" s="113">
        <v>6306</v>
      </c>
    </row>
    <row r="58" spans="1:9">
      <c r="A58" s="0">
        <f>HYPERLINK("https://rac.unm.edu/fa24/","Fall 2024 call for proposals")</f>
      </c>
      <c r="B58" s="0" t="inlineStr">
        <is>
          <t>Engineering</t>
        </is>
      </c>
      <c r="C58" s="0" t="inlineStr">
        <is>
          <t>Madura Pathirage</t>
        </is>
      </c>
      <c r="D58" s="0" t="inlineStr">
        <is>
          <t>Assistant Professor</t>
        </is>
      </c>
      <c r="E58" s="0" t="inlineStr">
        <is>
          <t>School of Engineering</t>
        </is>
      </c>
      <c r="F58" s="0" t="inlineStr">
        <is>
          <t>Civil, Construction and Environmental Engineering</t>
        </is>
      </c>
      <c r="G58" s="0" t="inlineStr">
        <is>
          <t>Thermo-chemo-mechanical processes induced by gamma radiation in cement paste</t>
        </is>
      </c>
      <c r="H58" s="114">
        <v>5000</v>
      </c>
      <c r="I58" s="115">
        <v>5000</v>
      </c>
    </row>
    <row r="59" spans="1:9">
      <c r="A59" s="0">
        <f>HYPERLINK("https://rac.unm.edu/fa24/","Fall 2024 call for proposals")</f>
      </c>
      <c r="B59" s="0" t="inlineStr">
        <is>
          <t>Social Sciences</t>
        </is>
      </c>
      <c r="C59" s="0" t="inlineStr">
        <is>
          <t>Daniel Ravid</t>
        </is>
      </c>
      <c r="D59" s="0" t="inlineStr">
        <is>
          <t>Assistant Professor</t>
        </is>
      </c>
      <c r="E59" s="0" t="inlineStr">
        <is>
          <t>The James and Gail Ellis School of Business Leadership</t>
        </is>
      </c>
      <c r="F59" s="0" t="inlineStr">
        <is>
          <t>Department of Management</t>
        </is>
      </c>
      <c r="G59" s="0" t="inlineStr">
        <is>
          <t>Conceptualizing Privacy at Work: Factors that Contribute to Invasive Policy</t>
        </is>
      </c>
      <c r="H59" s="116">
        <v>3590</v>
      </c>
      <c r="I59" s="117">
        <v>3590</v>
      </c>
    </row>
    <row r="60" spans="1:9">
      <c r="A60" s="0">
        <f>HYPERLINK("https://rac.unm.edu/fa24/","Fall 2024 call for proposals")</f>
      </c>
      <c r="B60" s="0" t="inlineStr">
        <is>
          <t>Social Sciences</t>
        </is>
      </c>
      <c r="C60" s="0" t="inlineStr">
        <is>
          <t>Ranita Ray</t>
        </is>
      </c>
      <c r="D60" s="0" t="inlineStr">
        <is>
          <t>Associate Professor</t>
        </is>
      </c>
      <c r="E60" s="0" t="inlineStr">
        <is>
          <t>College of Arts and Sciences</t>
        </is>
      </c>
      <c r="F60" s="0" t="inlineStr">
        <is>
          <t>Sociology</t>
        </is>
      </c>
      <c r="G60" s="0" t="inlineStr">
        <is>
          <t>Parenting With Pride: Race, Class, Gender, and The Everyday Family Lives of Same-Sex Parents and their Children</t>
        </is>
      </c>
      <c r="H60" s="118">
        <v>9600</v>
      </c>
      <c r="I60" s="119">
        <v>9600</v>
      </c>
    </row>
    <row r="61" spans="1:9">
      <c r="A61" s="0">
        <f>HYPERLINK("https://rac.unm.edu/fa24/","Fall 2024 call for proposals")</f>
      </c>
      <c r="B61" s="0" t="inlineStr">
        <is>
          <t>Physical Sciences</t>
        </is>
      </c>
      <c r="C61" s="0" t="inlineStr">
        <is>
          <t>Marisa Repasch</t>
        </is>
      </c>
      <c r="D61" s="0" t="inlineStr">
        <is>
          <t>Assistant Professor</t>
        </is>
      </c>
      <c r="E61" s="0" t="inlineStr">
        <is>
          <t>College of Arts and Sciences</t>
        </is>
      </c>
      <c r="F61" s="0" t="inlineStr">
        <is>
          <t>Earth and Planetary Sciences</t>
        </is>
      </c>
      <c r="G61" s="0" t="inlineStr">
        <is>
          <t>How do dams influence carbon fluxes in large rivers? A pilot study in Elephant Butte Reservoir, New Mexico</t>
        </is>
      </c>
      <c r="H61" s="120">
        <v>4963</v>
      </c>
      <c r="I61" s="121">
        <v>4963</v>
      </c>
    </row>
    <row r="62" spans="1:9">
      <c r="A62" s="0">
        <f>HYPERLINK("https://rac.unm.edu/fa24/","Fall 2024 call for proposals")</f>
      </c>
      <c r="B62" s="0" t="inlineStr">
        <is>
          <t>Social Sciences</t>
        </is>
      </c>
      <c r="C62" s="0" t="inlineStr">
        <is>
          <t>Jennifer Tucker</t>
        </is>
      </c>
      <c r="D62" s="0" t="inlineStr">
        <is>
          <t>Associate Professor</t>
        </is>
      </c>
      <c r="E62" s="0" t="inlineStr">
        <is>
          <t>School of Architecture + Planning</t>
        </is>
      </c>
      <c r="F62" s="0" t="inlineStr">
        <is>
          <t>Community + Regional Planning Program</t>
        </is>
      </c>
      <c r="G62" s="0" t="inlineStr">
        <is>
          <t>Reimagining Community Safety: Alternative Crisis Response Programs in Albuquerque</t>
        </is>
      </c>
      <c r="H62" s="122">
        <v>10000</v>
      </c>
      <c r="I62" s="123">
        <v>10000</v>
      </c>
    </row>
    <row r="63" spans="1:9">
      <c r="A63" s="0">
        <f>HYPERLINK("https://rac.unm.edu/fa24/","Fall 2024 call for proposals")</f>
      </c>
      <c r="B63" s="0" t="inlineStr">
        <is>
          <t>Humanities</t>
        </is>
      </c>
      <c r="C63" s="0" t="inlineStr">
        <is>
          <t>Melina Vizcaino-Aleman</t>
        </is>
      </c>
      <c r="D63" s="0" t="inlineStr">
        <is>
          <t>Associate Professor</t>
        </is>
      </c>
      <c r="E63" s="0" t="inlineStr">
        <is>
          <t>College of Arts and Sciences</t>
        </is>
      </c>
      <c r="F63" s="0" t="inlineStr">
        <is>
          <t>English</t>
        </is>
      </c>
      <c r="G63" s="0" t="inlineStr">
        <is>
          <t>“Fleshing the Translator: Juanita M. Dominguez and I Am Joaquín”</t>
        </is>
      </c>
      <c r="H63" s="124">
        <v>3243</v>
      </c>
      <c r="I63" s="125">
        <v>3243</v>
      </c>
    </row>
    <row r="64" spans="1:9">
      <c r="A64" s="0">
        <f>HYPERLINK("https://rac.unm.edu/sp24/","Spring 2024 call for proposals")</f>
      </c>
      <c r="B64" s="0" t="inlineStr">
        <is>
          <t>Fine Arts</t>
        </is>
      </c>
      <c r="C64" s="0" t="inlineStr">
        <is>
          <t>Sara Abbaspour</t>
        </is>
      </c>
      <c r="D64" s="0" t="inlineStr">
        <is>
          <t>Assistant Professor</t>
        </is>
      </c>
      <c r="E64" s="0" t="inlineStr">
        <is>
          <t>College of Fine Arts</t>
        </is>
      </c>
      <c r="F64" s="0" t="inlineStr">
        <is>
          <t>Art and Art History</t>
        </is>
      </c>
      <c r="G64" s="0" t="inlineStr">
        <is>
          <t>Floating Ocean</t>
        </is>
      </c>
      <c r="H64" s="126">
        <v>10000</v>
      </c>
      <c r="I64" s="127">
        <v>10000</v>
      </c>
    </row>
    <row r="65" spans="1:9">
      <c r="A65" s="0">
        <f>HYPERLINK("https://rac.unm.edu/sp24/","Spring 2024 call for proposals")</f>
      </c>
      <c r="B65" s="0" t="inlineStr">
        <is>
          <t>Fine Arts</t>
        </is>
      </c>
      <c r="C65" s="0" t="inlineStr">
        <is>
          <t>Chanhee Choi</t>
        </is>
      </c>
      <c r="D65" s="0" t="inlineStr">
        <is>
          <t>Assistant Professor</t>
        </is>
      </c>
      <c r="E65" s="0" t="inlineStr">
        <is>
          <t>College of Fine Arts</t>
        </is>
      </c>
      <c r="F65" s="0" t="inlineStr">
        <is>
          <t>Film and Digital Arts</t>
        </is>
      </c>
      <c r="G65" s="0" t="inlineStr">
        <is>
          <t>Remembrance project</t>
        </is>
      </c>
      <c r="H65" s="128">
        <v>10000</v>
      </c>
      <c r="I65" s="129">
        <v>10000</v>
      </c>
    </row>
    <row r="66" spans="1:9">
      <c r="A66" s="0">
        <f>HYPERLINK("https://rac.unm.edu/sp24/","Spring 2024 call for proposals")</f>
      </c>
      <c r="B66" s="0" t="inlineStr">
        <is>
          <t>Fine Arts</t>
        </is>
      </c>
      <c r="C66" s="0" t="inlineStr">
        <is>
          <t>Stewart S. Copeland</t>
        </is>
      </c>
      <c r="D66" s="0" t="inlineStr">
        <is>
          <t>Assistant Professor</t>
        </is>
      </c>
      <c r="E66" s="0" t="inlineStr">
        <is>
          <t>College of Fine Arts</t>
        </is>
      </c>
      <c r="F66" s="0" t="inlineStr">
        <is>
          <t>Art and Art History</t>
        </is>
      </c>
      <c r="G66" s="0" t="inlineStr">
        <is>
          <t>Support for Arts Residency in Japan</t>
        </is>
      </c>
      <c r="H66" s="130">
        <v>3534</v>
      </c>
      <c r="I66" s="131">
        <v>3534</v>
      </c>
    </row>
    <row r="67" spans="1:9">
      <c r="A67" s="0">
        <f>HYPERLINK("https://rac.unm.edu/sp24/","Spring 2024 call for proposals")</f>
      </c>
      <c r="B67" s="0" t="inlineStr">
        <is>
          <t>Humanities</t>
        </is>
      </c>
      <c r="C67" s="0" t="inlineStr">
        <is>
          <t>Bethany Davila</t>
        </is>
      </c>
      <c r="D67" s="0" t="inlineStr">
        <is>
          <t>Associate Professor</t>
        </is>
      </c>
      <c r="E67" s="0" t="inlineStr">
        <is>
          <t>College of Arts and Sciences</t>
        </is>
      </c>
      <c r="F67" s="0" t="inlineStr">
        <is>
          <t>English</t>
        </is>
      </c>
      <c r="G67" s="0" t="inlineStr">
        <is>
          <t>White Language Supremacy in Composition Studies</t>
        </is>
      </c>
      <c r="H67" s="132">
        <v>1500</v>
      </c>
      <c r="I67" s="133">
        <v>1500</v>
      </c>
    </row>
    <row r="68" spans="1:9">
      <c r="A68" s="0">
        <f>HYPERLINK("https://rac.unm.edu/sp24/","Spring 2024 call for proposals")</f>
      </c>
      <c r="B68" s="0" t="inlineStr">
        <is>
          <t>Education</t>
        </is>
      </c>
      <c r="C68" s="0" t="inlineStr">
        <is>
          <t>Michael Deyhle</t>
        </is>
      </c>
      <c r="D68" s="0" t="inlineStr">
        <is>
          <t>Assistant Professor</t>
        </is>
      </c>
      <c r="E68" s="0" t="inlineStr">
        <is>
          <t>College of Education and Human Sciences</t>
        </is>
      </c>
      <c r="F68" s="0" t="inlineStr">
        <is>
          <t>Health, Exercise and Sports Sciences</t>
        </is>
      </c>
      <c r="G68" s="0" t="inlineStr">
        <is>
          <t>Understanding Cancer-Induced Skeletal Muscle Atrophy</t>
        </is>
      </c>
      <c r="H68" s="134">
        <v>4800</v>
      </c>
      <c r="I68" s="135">
        <v>4800</v>
      </c>
    </row>
    <row r="69" spans="1:9">
      <c r="A69" s="0">
        <f>HYPERLINK("https://rac.unm.edu/sp24/","Spring 2024 call for proposals")</f>
      </c>
      <c r="B69" s="0" t="inlineStr">
        <is>
          <t>Physical Sciences</t>
        </is>
      </c>
      <c r="C69" s="0" t="inlineStr">
        <is>
          <t>Chathuri Edirisinghe Arachchige</t>
        </is>
      </c>
      <c r="D69" s="0" t="inlineStr">
        <is>
          <t>Assistant Professor</t>
        </is>
      </c>
      <c r="E69" s="0" t="inlineStr">
        <is>
          <t>UNM-Gallup</t>
        </is>
      </c>
      <c r="F69" s="0" t="inlineStr">
        <is>
          <t>UNM-Gallup</t>
        </is>
      </c>
      <c r="G69" s="0" t="inlineStr">
        <is>
          <t>Expanding the Horizons: Incorporating Non-Social Factors in Social Obesity Epidemic Modeling and Evaluating Effectiveness of Follow-up Programs Through Optimal Control</t>
        </is>
      </c>
      <c r="H69" s="136">
        <v>1810</v>
      </c>
      <c r="I69" s="137">
        <v>1810</v>
      </c>
    </row>
    <row r="70" spans="1:9">
      <c r="A70" s="0">
        <f>HYPERLINK("https://rac.unm.edu/sp24/","Spring 2024 call for proposals")</f>
      </c>
      <c r="B70" s="0" t="inlineStr">
        <is>
          <t>Fine Arts</t>
        </is>
      </c>
      <c r="C70" s="0" t="inlineStr">
        <is>
          <t>Erik Ehn</t>
        </is>
      </c>
      <c r="D70" s="0" t="inlineStr">
        <is>
          <t>Lecturer</t>
        </is>
      </c>
      <c r="E70" s="0" t="inlineStr">
        <is>
          <t>College of Fine Arts</t>
        </is>
      </c>
      <c r="F70" s="0" t="inlineStr">
        <is>
          <t>Theatre and Dance</t>
        </is>
      </c>
      <c r="G70" s="0" t="inlineStr">
        <is>
          <t>Creatures</t>
        </is>
      </c>
      <c r="H70" s="138">
        <v>5000</v>
      </c>
      <c r="I70" s="139">
        <v>5000</v>
      </c>
    </row>
    <row r="71" spans="1:9">
      <c r="A71" s="0">
        <f>HYPERLINK("https://rac.unm.edu/sp24/","Spring 2024 call for proposals")</f>
      </c>
      <c r="B71" s="0" t="inlineStr">
        <is>
          <t>Humanities</t>
        </is>
      </c>
      <c r="C71" s="0" t="inlineStr">
        <is>
          <t>Marissa Greenberg</t>
        </is>
      </c>
      <c r="D71" s="0" t="inlineStr">
        <is>
          <t>Associate Professor</t>
        </is>
      </c>
      <c r="E71" s="0" t="inlineStr">
        <is>
          <t>College of Arts and Sciences</t>
        </is>
      </c>
      <c r="F71" s="0" t="inlineStr">
        <is>
          <t>English</t>
        </is>
      </c>
      <c r="G71" s="0" t="inlineStr">
        <is>
          <t>Revolutionary Adaptation: Miltonic Radicalism in Contemporary U.S. Literature, the Arts, and Activism</t>
        </is>
      </c>
      <c r="H71" s="140">
        <v>4110</v>
      </c>
      <c r="I71" s="141">
        <v>4110</v>
      </c>
    </row>
    <row r="72" spans="1:9">
      <c r="A72" s="0">
        <f>HYPERLINK("https://rac.unm.edu/sp24/","Spring 2024 call for proposals")</f>
      </c>
      <c r="B72" s="0" t="inlineStr">
        <is>
          <t>Life Sciences</t>
        </is>
      </c>
      <c r="C72" s="0" t="inlineStr">
        <is>
          <t>Ben Hanelt</t>
        </is>
      </c>
      <c r="D72" s="0" t="inlineStr">
        <is>
          <t>Lecturer</t>
        </is>
      </c>
      <c r="E72" s="0" t="inlineStr">
        <is>
          <t>College of Arts and Sciences</t>
        </is>
      </c>
      <c r="F72" s="0" t="inlineStr">
        <is>
          <t>Biology General Administrative</t>
        </is>
      </c>
      <c r="G72" s="0" t="inlineStr">
        <is>
          <t>Changes in bacterial resistance and longevity of crickets infected with Gordian worms (Nematomorpha)</t>
        </is>
      </c>
      <c r="H72" s="142">
        <v>4998</v>
      </c>
      <c r="I72" s="143">
        <v>4998</v>
      </c>
    </row>
    <row r="73" spans="1:9">
      <c r="A73" s="0">
        <f>HYPERLINK("https://rac.unm.edu/sp24/","Spring 2024 call for proposals")</f>
      </c>
      <c r="B73" s="0" t="inlineStr">
        <is>
          <t>Humanities</t>
        </is>
      </c>
      <c r="C73" s="0" t="inlineStr">
        <is>
          <t>Sarah Hernandez</t>
        </is>
      </c>
      <c r="D73" s="0" t="inlineStr">
        <is>
          <t>Assistant Professor</t>
        </is>
      </c>
      <c r="E73" s="0" t="inlineStr">
        <is>
          <t>College of Arts and Sciences</t>
        </is>
      </c>
      <c r="F73" s="0" t="inlineStr">
        <is>
          <t>English</t>
        </is>
      </c>
      <c r="G73" s="0" t="inlineStr">
        <is>
          <t>An Indigenous Feminist REader</t>
        </is>
      </c>
      <c r="H73" s="144">
        <v>5000</v>
      </c>
      <c r="I73" s="145">
        <v>5000</v>
      </c>
    </row>
    <row r="74" spans="1:9">
      <c r="A74" s="0">
        <f>HYPERLINK("https://rac.unm.edu/sp24/","Spring 2024 call for proposals")</f>
      </c>
      <c r="B74" s="0" t="inlineStr">
        <is>
          <t>Social Sciences</t>
        </is>
      </c>
      <c r="C74" s="0" t="inlineStr">
        <is>
          <t>Lucio Lanucara</t>
        </is>
      </c>
      <c r="D74" s="0" t="inlineStr">
        <is>
          <t>Lecturer</t>
        </is>
      </c>
      <c r="E74" s="0" t="inlineStr">
        <is>
          <t>The James and Gail Ellis School of Business Leadership</t>
        </is>
      </c>
      <c r="F74" s="0" t="inlineStr">
        <is>
          <t>Department of Management</t>
        </is>
      </c>
      <c r="G74" s="0" t="inlineStr">
        <is>
          <t>Culturally Sustainable Development Index</t>
        </is>
      </c>
      <c r="H74" s="146">
        <v>4345</v>
      </c>
      <c r="I74" s="147">
        <v>4345</v>
      </c>
    </row>
    <row r="75" spans="1:9">
      <c r="A75" s="0">
        <f>HYPERLINK("https://rac.unm.edu/sp24/","Spring 2024 call for proposals")</f>
      </c>
      <c r="B75" s="0" t="inlineStr">
        <is>
          <t>Education</t>
        </is>
      </c>
      <c r="C75" s="0" t="inlineStr">
        <is>
          <t>Luotao Lin</t>
        </is>
      </c>
      <c r="D75" s="0" t="inlineStr">
        <is>
          <t>Assistant Professor</t>
        </is>
      </c>
      <c r="E75" s="0" t="inlineStr">
        <is>
          <t>College of Education and Human Sciences</t>
        </is>
      </c>
      <c r="F75" s="0" t="inlineStr">
        <is>
          <t>Individual, Family, and Community Education</t>
        </is>
      </c>
      <c r="G75" s="0" t="inlineStr">
        <is>
          <t>The impact of consistent Temporal dietary pattern on chronic disease using machine learning and signal processing methods</t>
        </is>
      </c>
      <c r="H75" s="148">
        <v>10000</v>
      </c>
      <c r="I75" s="149">
        <v>7384</v>
      </c>
    </row>
    <row r="76" spans="1:9">
      <c r="A76" s="0">
        <f>HYPERLINK("https://rac.unm.edu/sp24/","Spring 2024 call for proposals")</f>
      </c>
      <c r="B76" s="0" t="inlineStr">
        <is>
          <t>Fine Arts</t>
        </is>
      </c>
      <c r="C76" s="0" t="inlineStr">
        <is>
          <t>Peter G. Lisignoli</t>
        </is>
      </c>
      <c r="D76" s="0" t="inlineStr">
        <is>
          <t>Assistant Professor</t>
        </is>
      </c>
      <c r="E76" s="0" t="inlineStr">
        <is>
          <t>College of Fine Arts</t>
        </is>
      </c>
      <c r="F76" s="0" t="inlineStr">
        <is>
          <t>Film and Digital Arts</t>
        </is>
      </c>
      <c r="G76" s="0" t="inlineStr">
        <is>
          <t>Arroyo Pérdido Overlook Rest Area</t>
        </is>
      </c>
      <c r="H76" s="150">
        <v>9358</v>
      </c>
      <c r="I76" s="151">
        <v>8000</v>
      </c>
    </row>
    <row r="77" spans="1:9">
      <c r="A77" s="0">
        <f>HYPERLINK("https://rac.unm.edu/sp24/","Spring 2024 call for proposals")</f>
      </c>
      <c r="B77" s="0" t="inlineStr">
        <is>
          <t>Humanities</t>
        </is>
      </c>
      <c r="C77" s="0" t="inlineStr">
        <is>
          <t>Albert José-Antonio López</t>
        </is>
      </c>
      <c r="D77" s="0" t="inlineStr">
        <is>
          <t>Assistant Professor</t>
        </is>
      </c>
      <c r="E77" s="0" t="inlineStr">
        <is>
          <t>School of Architecture + Planning</t>
        </is>
      </c>
      <c r="F77" s="0" t="inlineStr">
        <is>
          <t>School of Architecture + Planning</t>
        </is>
      </c>
      <c r="G77" s="0" t="inlineStr">
        <is>
          <t>Between Integration and Integralism: Nationalist Planning Ideologies, Technicism, and the Architectural Profession in Mexico, 1938-1958.</t>
        </is>
      </c>
      <c r="H77" s="152">
        <v>7312</v>
      </c>
      <c r="I77" s="153">
        <v>7312</v>
      </c>
    </row>
    <row r="78" spans="1:9">
      <c r="A78" s="0">
        <f>HYPERLINK("https://rac.unm.edu/sp24/","Spring 2024 call for proposals")</f>
      </c>
      <c r="B78" s="0" t="inlineStr">
        <is>
          <t>Life Sciences</t>
        </is>
      </c>
      <c r="C78" s="0" t="inlineStr">
        <is>
          <t>Vincent Martinson</t>
        </is>
      </c>
      <c r="D78" s="0" t="inlineStr">
        <is>
          <t>Assistant Professor</t>
        </is>
      </c>
      <c r="E78" s="0" t="inlineStr">
        <is>
          <t>College of Arts and Sciences</t>
        </is>
      </c>
      <c r="F78" s="0" t="inlineStr">
        <is>
          <t>Biology General Administrative</t>
        </is>
      </c>
      <c r="G78" s="0" t="inlineStr">
        <is>
          <t>Host-Symbiont Interactions Across the Evolution of Deathwatch Beetles</t>
        </is>
      </c>
      <c r="H78" s="154">
        <v>10000</v>
      </c>
      <c r="I78" s="155">
        <v>10000</v>
      </c>
    </row>
    <row r="79" spans="1:9">
      <c r="A79" s="0">
        <f>HYPERLINK("https://rac.unm.edu/sp24/","Spring 2024 call for proposals")</f>
      </c>
      <c r="B79" s="0" t="inlineStr">
        <is>
          <t>Engineering</t>
        </is>
      </c>
      <c r="C79" s="0" t="inlineStr">
        <is>
          <t>Allyson McGaughey</t>
        </is>
      </c>
      <c r="D79" s="0" t="inlineStr">
        <is>
          <t>Assistant Professor</t>
        </is>
      </c>
      <c r="E79" s="0" t="inlineStr">
        <is>
          <t>School of Engineering</t>
        </is>
      </c>
      <c r="F79" s="0" t="inlineStr">
        <is>
          <t>Civil, Construction and Environmental Engineering</t>
        </is>
      </c>
      <c r="G79" s="0" t="inlineStr">
        <is>
          <t>Membrane Design to Advance Produced Water Reuse</t>
        </is>
      </c>
      <c r="H79" s="156">
        <v>4944</v>
      </c>
      <c r="I79" s="157">
        <v>4944</v>
      </c>
    </row>
    <row r="80" spans="1:9">
      <c r="A80" s="0">
        <f>HYPERLINK("https://rac.unm.edu/sp24/","Spring 2024 call for proposals")</f>
      </c>
      <c r="B80" s="0" t="inlineStr">
        <is>
          <t>Engineering</t>
        </is>
      </c>
      <c r="C80" s="0" t="inlineStr">
        <is>
          <t>Wenbin Wan</t>
        </is>
      </c>
      <c r="D80" s="0" t="inlineStr">
        <is>
          <t>Assistant Professor</t>
        </is>
      </c>
      <c r="E80" s="0" t="inlineStr">
        <is>
          <t>School of Engineering</t>
        </is>
      </c>
      <c r="F80" s="0" t="inlineStr">
        <is>
          <t>Mechanical Engineering</t>
        </is>
      </c>
      <c r="G80" s="0" t="inlineStr">
        <is>
          <t>ADHESIVE: Autonomous Device-Human Engagement: Safety Perception In the Virtual Reality Environment</t>
        </is>
      </c>
      <c r="H80" s="158">
        <v>10000</v>
      </c>
      <c r="I80" s="159">
        <v>9000</v>
      </c>
    </row>
    <row r="81" spans="1:9">
      <c r="A81" s="0">
        <f>HYPERLINK("https://rac.unm.edu/fa23/","Fall 2023 call for proposals")</f>
      </c>
      <c r="B81" s="0" t="inlineStr">
        <is>
          <t>Humanities</t>
        </is>
      </c>
      <c r="C81" s="0" t="inlineStr">
        <is>
          <t>Jonathan Davis-Secord</t>
        </is>
      </c>
      <c r="D81" s="0" t="inlineStr">
        <is>
          <t>Associate Professor</t>
        </is>
      </c>
      <c r="E81" s="0" t="inlineStr">
        <is>
          <t>College of Arts and Sciences</t>
        </is>
      </c>
      <c r="F81" s="0" t="inlineStr">
        <is>
          <t>English</t>
        </is>
      </c>
      <c r="G81" s="0" t="inlineStr">
        <is>
          <t>Neowulf: Working Group for New Approaches to Beowulf</t>
        </is>
      </c>
      <c r="H81" s="160">
        <v>1302</v>
      </c>
      <c r="I81" s="161">
        <v>1302</v>
      </c>
    </row>
    <row r="82" spans="1:9">
      <c r="A82" s="0">
        <f>HYPERLINK("https://rac.unm.edu/fa23/","Fall 2023 call for proposals")</f>
      </c>
      <c r="B82" s="0" t="inlineStr">
        <is>
          <t>Fine Arts</t>
        </is>
      </c>
      <c r="C82" s="0" t="inlineStr">
        <is>
          <t>Katie Dukes Walker</t>
        </is>
      </c>
      <c r="D82" s="0" t="inlineStr">
        <is>
          <t>Lecturer</t>
        </is>
      </c>
      <c r="E82" s="0" t="inlineStr">
        <is>
          <t>College of Fine Arts</t>
        </is>
      </c>
      <c r="F82" s="0" t="inlineStr">
        <is>
          <t>Arts Management</t>
        </is>
      </c>
      <c r="G82" s="0" t="inlineStr">
        <is>
          <t>Oliverso</t>
        </is>
      </c>
      <c r="H82" s="162">
        <v>10000</v>
      </c>
      <c r="I82" s="163">
        <v>10000</v>
      </c>
    </row>
    <row r="83" spans="1:9">
      <c r="A83" s="0">
        <f>HYPERLINK("https://rac.unm.edu/fa23/","Fall 2023 call for proposals")</f>
      </c>
      <c r="B83" s="0" t="inlineStr">
        <is>
          <t>Humanities</t>
        </is>
      </c>
      <c r="C83" s="0" t="inlineStr">
        <is>
          <t>Gabriel Fries-Briggs</t>
        </is>
      </c>
      <c r="D83" s="0" t="inlineStr">
        <is>
          <t>Assistant Professor</t>
        </is>
      </c>
      <c r="E83" s="0" t="inlineStr">
        <is>
          <t>School of Architecture + Planning</t>
        </is>
      </c>
      <c r="F83" s="0" t="inlineStr">
        <is>
          <t>SAAP Architecture Program</t>
        </is>
      </c>
      <c r="G83" s="0" t="inlineStr">
        <is>
          <t>Before and After Imaging</t>
        </is>
      </c>
      <c r="H83" s="164">
        <v>9300</v>
      </c>
      <c r="I83" s="165">
        <v>9300</v>
      </c>
    </row>
    <row r="84" spans="1:9">
      <c r="A84" s="0">
        <f>HYPERLINK("https://rac.unm.edu/fa23/","Fall 2023 call for proposals")</f>
      </c>
      <c r="B84" s="0" t="inlineStr">
        <is>
          <t>Humanities</t>
        </is>
      </c>
      <c r="C84" s="0" t="inlineStr">
        <is>
          <t>Matthew D. Goodwin</t>
        </is>
      </c>
      <c r="D84" s="0" t="inlineStr">
        <is>
          <t>Assistant Professor</t>
        </is>
      </c>
      <c r="E84" s="0" t="inlineStr">
        <is>
          <t>College of Arts and Sciences</t>
        </is>
      </c>
      <c r="F84" s="0" t="inlineStr">
        <is>
          <t>Chicana / Chicano Studies</t>
        </is>
      </c>
      <c r="G84" s="0" t="inlineStr">
        <is>
          <t>Not Your Papi's Utopia</t>
        </is>
      </c>
      <c r="H84" s="166">
        <v>10000</v>
      </c>
      <c r="I84" s="167">
        <v>10000</v>
      </c>
    </row>
    <row r="85" spans="1:9">
      <c r="A85" s="0">
        <f>HYPERLINK("https://rac.unm.edu/fa23/","Fall 2023 call for proposals")</f>
      </c>
      <c r="B85" s="0" t="inlineStr">
        <is>
          <t>Education</t>
        </is>
      </c>
      <c r="C85" s="0" t="inlineStr">
        <is>
          <t>Aimee J. Hackney</t>
        </is>
      </c>
      <c r="D85" s="0" t="inlineStr">
        <is>
          <t>Assistant Professor</t>
        </is>
      </c>
      <c r="E85" s="0" t="inlineStr">
        <is>
          <t>College of Education and Human Sciences</t>
        </is>
      </c>
      <c r="F85" s="0" t="inlineStr">
        <is>
          <t>Special Education</t>
        </is>
      </c>
      <c r="G85" s="0" t="inlineStr">
        <is>
          <t>I said what I said: Teaching self-advocacy skills using the SRSD instructional approach with embedded self-determination instruction for students with Emotional and Behavioral Disorders</t>
        </is>
      </c>
      <c r="H85" s="168">
        <v>4934</v>
      </c>
      <c r="I85" s="169">
        <v>4934</v>
      </c>
    </row>
    <row r="86" spans="1:9">
      <c r="A86" s="0">
        <f>HYPERLINK("https://rac.unm.edu/fa23/","Fall 2023 call for proposals")</f>
      </c>
      <c r="B86" s="0" t="inlineStr">
        <is>
          <t>Social Sciences</t>
        </is>
      </c>
      <c r="C86" s="0" t="inlineStr">
        <is>
          <t>Jonathan Jona</t>
        </is>
      </c>
      <c r="D86" s="0" t="inlineStr">
        <is>
          <t>Assistant Professor</t>
        </is>
      </c>
      <c r="E86" s="0" t="inlineStr">
        <is>
          <t>The James and Gail Ellis School of Business Leadership</t>
        </is>
      </c>
      <c r="F86" s="0" t="inlineStr">
        <is>
          <t>Department of Accounting</t>
        </is>
      </c>
      <c r="G86" s="0" t="inlineStr">
        <is>
          <t>Enhancing Climate Risk Measurement through Media Coverage Analysis</t>
        </is>
      </c>
      <c r="H86" s="170">
        <v>10000</v>
      </c>
      <c r="I86" s="171">
        <v>10000</v>
      </c>
    </row>
    <row r="87" spans="1:9">
      <c r="A87" s="0">
        <f>HYPERLINK("https://rac.unm.edu/fa23/","Fall 2023 call for proposals")</f>
      </c>
      <c r="B87" s="0" t="inlineStr">
        <is>
          <t>Fine Arts</t>
        </is>
      </c>
      <c r="C87" s="0" t="inlineStr">
        <is>
          <t>Jessamyn Lovell</t>
        </is>
      </c>
      <c r="D87" s="0" t="inlineStr">
        <is>
          <t>Lecturer</t>
        </is>
      </c>
      <c r="E87" s="0" t="inlineStr">
        <is>
          <t>College of Fine Arts</t>
        </is>
      </c>
      <c r="F87" s="0" t="inlineStr">
        <is>
          <t>Art and Art History</t>
        </is>
      </c>
      <c r="G87" s="0" t="inlineStr">
        <is>
          <t>Do It Yourself Private Investigation</t>
        </is>
      </c>
      <c r="H87" s="172">
        <v>4500</v>
      </c>
      <c r="I87" s="173">
        <v>4500</v>
      </c>
    </row>
    <row r="88" spans="1:9">
      <c r="A88" s="0">
        <f>HYPERLINK("https://rac.unm.edu/fa23/","Fall 2023 call for proposals")</f>
      </c>
      <c r="B88" s="0" t="inlineStr">
        <is>
          <t>Education</t>
        </is>
      </c>
      <c r="C88" s="0" t="inlineStr">
        <is>
          <t>Flavio de Castro Magalhaes</t>
        </is>
      </c>
      <c r="D88" s="0" t="inlineStr">
        <is>
          <t>Assistant Professor</t>
        </is>
      </c>
      <c r="E88" s="0" t="inlineStr">
        <is>
          <t>College of Education and Human Sciences</t>
        </is>
      </c>
      <c r="F88" s="0" t="inlineStr">
        <is>
          <t>Health, Exercise and Sports Sciences</t>
        </is>
      </c>
      <c r="G88" s="0" t="inlineStr">
        <is>
          <t>The effect of effort during a resistance exercise session on glycemic control: a randomized-controlled trial</t>
        </is>
      </c>
      <c r="H88" s="174">
        <v>10000</v>
      </c>
      <c r="I88" s="175">
        <v>10000</v>
      </c>
    </row>
    <row r="89" spans="1:9">
      <c r="A89" s="0">
        <f>HYPERLINK("https://rac.unm.edu/fa23/","Fall 2023 call for proposals")</f>
      </c>
      <c r="B89" s="0" t="inlineStr">
        <is>
          <t>Education</t>
        </is>
      </c>
      <c r="C89" s="0" t="inlineStr">
        <is>
          <t>Allyssa Memmini</t>
        </is>
      </c>
      <c r="D89" s="0" t="inlineStr">
        <is>
          <t>Assistant Professor</t>
        </is>
      </c>
      <c r="E89" s="0" t="inlineStr">
        <is>
          <t>College of Education and Human Sciences</t>
        </is>
      </c>
      <c r="F89" s="0" t="inlineStr">
        <is>
          <t>Health, Exercise and Sports Sciences</t>
        </is>
      </c>
      <c r="G89" s="0" t="inlineStr">
        <is>
          <t>Generating concussion education and clinical management recommendations for the collegiate performing arts community using a modified Delphi approach</t>
        </is>
      </c>
      <c r="H89" s="176">
        <v>3525</v>
      </c>
      <c r="I89" s="177">
        <v>3525</v>
      </c>
    </row>
    <row r="90" spans="1:9">
      <c r="A90" s="0">
        <f>HYPERLINK("https://rac.unm.edu/fa23/","Fall 2023 call for proposals")</f>
      </c>
      <c r="B90" s="0" t="inlineStr">
        <is>
          <t>Physical Sciences</t>
        </is>
      </c>
      <c r="C90" s="0" t="inlineStr">
        <is>
          <t>Jason Moore</t>
        </is>
      </c>
      <c r="D90" s="0" t="inlineStr">
        <is>
          <t>Associate Professor</t>
        </is>
      </c>
      <c r="E90" s="0" t="inlineStr">
        <is>
          <t>Honors College</t>
        </is>
      </c>
      <c r="F90" s="0" t="inlineStr">
        <is>
          <t>Honors College Administration</t>
        </is>
      </c>
      <c r="G90" s="0" t="inlineStr">
        <is>
          <t>Taphonomy of a Modern Distributive Fluvial System: The Pilcomayo River in Paraguay</t>
        </is>
      </c>
      <c r="H90" s="178">
        <v>8464</v>
      </c>
      <c r="I90" s="179">
        <v>8464</v>
      </c>
    </row>
    <row r="91" spans="1:9">
      <c r="A91" s="0">
        <f>HYPERLINK("https://rac.unm.edu/fa23/","Fall 2023 call for proposals")</f>
      </c>
      <c r="B91" s="0" t="inlineStr">
        <is>
          <t>Fine Arts</t>
        </is>
      </c>
      <c r="C91" s="0" t="inlineStr">
        <is>
          <t>Alejandro T. Rodriguez</t>
        </is>
      </c>
      <c r="D91" s="0" t="inlineStr">
        <is>
          <t>Assistant Professor</t>
        </is>
      </c>
      <c r="E91" s="0" t="inlineStr">
        <is>
          <t>College of Fine Arts</t>
        </is>
      </c>
      <c r="F91" s="0" t="inlineStr">
        <is>
          <t>Theatre and Dance</t>
        </is>
      </c>
      <c r="G91" s="0" t="inlineStr">
        <is>
          <t>Pibes Bien (Good people). An interdisciplinary theater performance on drug trafficking and gun violence in La Chicago Argentina.</t>
        </is>
      </c>
      <c r="H91" s="180">
        <v>9983</v>
      </c>
      <c r="I91" s="181">
        <v>9983</v>
      </c>
    </row>
    <row r="92" spans="1:9">
      <c r="A92" s="0">
        <f>HYPERLINK("https://rac.unm.edu/fa23/","Fall 2023 call for proposals")</f>
      </c>
      <c r="B92" s="0" t="inlineStr">
        <is>
          <t>Engineering</t>
        </is>
      </c>
      <c r="C92" s="0" t="inlineStr">
        <is>
          <t>Eirini Eleni Tsiropoulou</t>
        </is>
      </c>
      <c r="D92" s="0" t="inlineStr">
        <is>
          <t>Associate Professor</t>
        </is>
      </c>
      <c r="E92" s="0" t="inlineStr">
        <is>
          <t>School of Engineering</t>
        </is>
      </c>
      <c r="F92" s="0" t="inlineStr">
        <is>
          <t>Electrical and Computer Engineering</t>
        </is>
      </c>
      <c r="G92" s="0" t="inlineStr">
        <is>
          <t>6G-HELIO: A 6G-enabled Wireless Heliostats Communication System</t>
        </is>
      </c>
      <c r="H92" s="182">
        <v>9306</v>
      </c>
      <c r="I92" s="183">
        <v>9306</v>
      </c>
    </row>
    <row r="93" spans="1:9">
      <c r="A93" s="0">
        <f>HYPERLINK("https://rac.unm.edu/sp23/","Spring 2023 call for proposals")</f>
      </c>
      <c r="B93" s="0" t="inlineStr">
        <is>
          <t>Fine Arts</t>
        </is>
      </c>
      <c r="C93" s="0" t="inlineStr">
        <is>
          <t>Sarah Aziz</t>
        </is>
      </c>
      <c r="D93" s="0" t="inlineStr">
        <is>
          <t>Assistant Professor</t>
        </is>
      </c>
      <c r="E93" s="0" t="inlineStr">
        <is>
          <t>School of Architecture + Planning</t>
        </is>
      </c>
      <c r="F93" s="0" t="inlineStr">
        <is>
          <t>Architecture</t>
        </is>
      </c>
      <c r="G93" s="0" t="inlineStr">
        <is>
          <t>Drafting Others</t>
        </is>
      </c>
      <c r="H93" s="184">
        <v>8900</v>
      </c>
      <c r="I93" s="185">
        <v>8900</v>
      </c>
    </row>
    <row r="94" spans="1:9">
      <c r="A94" s="0">
        <f>HYPERLINK("https://rac.unm.edu/sp23/","Spring 2023 call for proposals")</f>
      </c>
      <c r="B94" s="0" t="inlineStr">
        <is>
          <t>Engineering</t>
        </is>
      </c>
      <c r="C94" s="0" t="inlineStr">
        <is>
          <t>Sakineh Chabi</t>
        </is>
      </c>
      <c r="D94" s="0" t="inlineStr">
        <is>
          <t>Assistant Professor</t>
        </is>
      </c>
      <c r="E94" s="0" t="inlineStr">
        <is>
          <t>School of Engineering</t>
        </is>
      </c>
      <c r="F94" s="0" t="inlineStr">
        <is>
          <t>Mechanical Engineering</t>
        </is>
      </c>
      <c r="G94" s="0" t="inlineStr">
        <is>
          <t>Ultralightweight Three Dimensional Silicon/Graphene Composites for High Performance Energy Storage Systems</t>
        </is>
      </c>
      <c r="H94" s="186">
        <v>10000</v>
      </c>
      <c r="I94" s="187">
        <v>10000</v>
      </c>
    </row>
    <row r="95" spans="1:9">
      <c r="A95" s="0">
        <f>HYPERLINK("https://rac.unm.edu/sp23/","Spring 2023 call for proposals")</f>
      </c>
      <c r="B95" s="0" t="inlineStr">
        <is>
          <t>Humanities</t>
        </is>
      </c>
      <c r="C95" s="0" t="inlineStr">
        <is>
          <t>Jennifer Denetdale</t>
        </is>
      </c>
      <c r="D95" s="0" t="inlineStr">
        <is>
          <t>Professor</t>
        </is>
      </c>
      <c r="E95" s="0" t="inlineStr">
        <is>
          <t>College of Arts and Sciences</t>
        </is>
      </c>
      <c r="F95" s="0" t="inlineStr">
        <is>
          <t>American Studies</t>
        </is>
      </c>
      <c r="G95" s="0" t="inlineStr">
        <is>
          <t>An Educational Video: Diné Perspectives on Death, Grief, and Life</t>
        </is>
      </c>
      <c r="H95" s="188">
        <v>4555</v>
      </c>
      <c r="I95" s="189">
        <v>4555</v>
      </c>
    </row>
    <row r="96" spans="1:9">
      <c r="A96" s="0">
        <f>HYPERLINK("https://rac.unm.edu/sp23/","Spring 2023 call for proposals")</f>
      </c>
      <c r="B96" s="0" t="inlineStr">
        <is>
          <t>Fine Arts</t>
        </is>
      </c>
      <c r="C96" s="0" t="inlineStr">
        <is>
          <t>Amanda Hamp</t>
        </is>
      </c>
      <c r="D96" s="0" t="inlineStr">
        <is>
          <t>Associate Professor</t>
        </is>
      </c>
      <c r="E96" s="0" t="inlineStr">
        <is>
          <t>College of Fine Arts</t>
        </is>
      </c>
      <c r="F96" s="0" t="inlineStr">
        <is>
          <t>Theatre and Dance</t>
        </is>
      </c>
      <c r="G96" s="0" t="inlineStr">
        <is>
          <t>Moving Beneath and Beyond the Visual: Socio-Somatic Dance in the Twenty-First Century</t>
        </is>
      </c>
      <c r="H96" s="190">
        <v>9686</v>
      </c>
      <c r="I96" s="191">
        <v>9686</v>
      </c>
    </row>
    <row r="97" spans="1:9">
      <c r="A97" s="0">
        <f>HYPERLINK("https://rac.unm.edu/sp23/","Spring 2023 call for proposals")</f>
      </c>
      <c r="B97" s="0" t="inlineStr">
        <is>
          <t>Education</t>
        </is>
      </c>
      <c r="C97" s="0" t="inlineStr">
        <is>
          <t>Yu-Yu Hsiao</t>
        </is>
      </c>
      <c r="D97" s="0" t="inlineStr">
        <is>
          <t>Assistant Professor</t>
        </is>
      </c>
      <c r="E97" s="0" t="inlineStr">
        <is>
          <t>College of Education and Human Sciences</t>
        </is>
      </c>
      <c r="F97" s="0" t="inlineStr">
        <is>
          <t>Individual, Family, and Community Education</t>
        </is>
      </c>
      <c r="G97" s="0" t="inlineStr">
        <is>
          <t>High School Dropout Prediction Using Machine Learning Techniques</t>
        </is>
      </c>
      <c r="H97" s="192">
        <v>4956</v>
      </c>
      <c r="I97" s="193">
        <v>4956</v>
      </c>
    </row>
    <row r="98" spans="1:9">
      <c r="A98" s="0">
        <f>HYPERLINK("https://rac.unm.edu/sp23/","Spring 2023 call for proposals")</f>
      </c>
      <c r="B98" s="0" t="inlineStr">
        <is>
          <t>Fine Arts</t>
        </is>
      </c>
      <c r="C98" s="0" t="inlineStr">
        <is>
          <t>Sylvia Johnson</t>
        </is>
      </c>
      <c r="D98" s="0" t="inlineStr">
        <is>
          <t>Assistant Professor</t>
        </is>
      </c>
      <c r="E98" s="0" t="inlineStr">
        <is>
          <t>College of Fine Arts</t>
        </is>
      </c>
      <c r="F98" s="0" t="inlineStr">
        <is>
          <t>Film and Digital Arts</t>
        </is>
      </c>
      <c r="G98" s="0" t="inlineStr">
        <is>
          <t>La Ceiba, La Madre</t>
        </is>
      </c>
      <c r="H98" s="194">
        <v>9843</v>
      </c>
      <c r="I98" s="195">
        <v>9843</v>
      </c>
    </row>
    <row r="99" spans="1:9">
      <c r="A99" s="0">
        <f>HYPERLINK("https://rac.unm.edu/sp23/","Spring 2023 call for proposals")</f>
      </c>
      <c r="B99" s="0" t="inlineStr">
        <is>
          <t>Fine Arts</t>
        </is>
      </c>
      <c r="C99" s="0" t="inlineStr">
        <is>
          <t>Dominika Laster</t>
        </is>
      </c>
      <c r="D99" s="0" t="inlineStr">
        <is>
          <t>Associate Professor</t>
        </is>
      </c>
      <c r="E99" s="0" t="inlineStr">
        <is>
          <t>College of Fine Arts</t>
        </is>
      </c>
      <c r="F99" s="0" t="inlineStr">
        <is>
          <t>Department of Theatre and Dance</t>
        </is>
      </c>
      <c r="G99" s="0" t="inlineStr">
        <is>
          <t>Laster: Polish Hospitality: refugees stranded on the Poland-Belarus border | a documentary film</t>
        </is>
      </c>
      <c r="H99" s="196">
        <v>10000</v>
      </c>
      <c r="I99" s="197">
        <v>10000</v>
      </c>
    </row>
    <row r="100" spans="1:9">
      <c r="A100" s="0">
        <f>HYPERLINK("https://rac.unm.edu/sp23/","Spring 2023 call for proposals")</f>
      </c>
      <c r="B100" s="0" t="inlineStr">
        <is>
          <t>Physical Sciences</t>
        </is>
      </c>
      <c r="C100" s="0" t="inlineStr">
        <is>
          <t>Sheila Miller Edwards</t>
        </is>
      </c>
      <c r="D100" s="0" t="inlineStr">
        <is>
          <t>Lecturer</t>
        </is>
      </c>
      <c r="E100" s="0" t="inlineStr">
        <is>
          <t>UNM-Taos</t>
        </is>
      </c>
      <c r="F100" s="0" t="inlineStr">
        <is>
          <t>Mathematics</t>
        </is>
      </c>
      <c r="G100" s="0" t="inlineStr">
        <is>
          <t>Mind and Knowledge in Tibetan and Western Logics</t>
        </is>
      </c>
      <c r="H100" s="198">
        <v>3771</v>
      </c>
      <c r="I100" s="199">
        <v>3771</v>
      </c>
    </row>
    <row r="101" spans="1:9">
      <c r="A101" s="0">
        <f>HYPERLINK("https://rac.unm.edu/sp23/","Spring 2023 call for proposals")</f>
      </c>
      <c r="B101" s="0" t="inlineStr">
        <is>
          <t>Education</t>
        </is>
      </c>
      <c r="C101" s="0" t="inlineStr">
        <is>
          <t>Sara Nottingham</t>
        </is>
      </c>
      <c r="D101" s="0" t="inlineStr">
        <is>
          <t>Associate Professor</t>
        </is>
      </c>
      <c r="E101" s="0" t="inlineStr">
        <is>
          <t>College of Education and Human Sciences</t>
        </is>
      </c>
      <c r="F101" s="0" t="inlineStr">
        <is>
          <t>Health, Exercise and Sports Sciences</t>
        </is>
      </c>
      <c r="G101" s="0" t="inlineStr">
        <is>
          <t>An Examination of Athletic Trainers’ Experiences Completing Mentored and Self-Led Web-Based Quality Improvement Initiatives for Clinical Documentation</t>
        </is>
      </c>
      <c r="H101" s="200">
        <v>4000</v>
      </c>
      <c r="I101" s="201">
        <v>4000</v>
      </c>
    </row>
    <row r="102" spans="1:9">
      <c r="A102" s="0">
        <f>HYPERLINK("https://rac.unm.edu/sp23/","Spring 2023 call for proposals")</f>
      </c>
      <c r="B102" s="0" t="inlineStr">
        <is>
          <t>Education</t>
        </is>
      </c>
      <c r="C102" s="0" t="inlineStr">
        <is>
          <t>Sunaina Shenoy</t>
        </is>
      </c>
      <c r="D102" s="0" t="inlineStr">
        <is>
          <t>Assistant Professor</t>
        </is>
      </c>
      <c r="E102" s="0" t="inlineStr">
        <is>
          <t>College of Education and Human Sciences</t>
        </is>
      </c>
      <c r="F102" s="0" t="inlineStr">
        <is>
          <t>Special Education</t>
        </is>
      </c>
      <c r="G102" s="0" t="inlineStr">
        <is>
          <t>Implementing Behavior Interventions in a Multi-Layered System Of Supports (MLSS) Model for a Rural, Low-Income School</t>
        </is>
      </c>
      <c r="H102" s="202">
        <v>3988</v>
      </c>
      <c r="I102" s="203">
        <v>3988</v>
      </c>
    </row>
    <row r="103" spans="1:9">
      <c r="A103" s="0">
        <f>HYPERLINK("https://rac.unm.edu/sp23/","Spring 2023 call for proposals")</f>
      </c>
      <c r="B103" s="0" t="inlineStr">
        <is>
          <t>Fine Arts</t>
        </is>
      </c>
      <c r="C103" s="0" t="inlineStr">
        <is>
          <t>Francisco Uviña-Contreras</t>
        </is>
      </c>
      <c r="D103" s="0" t="inlineStr">
        <is>
          <t>Lecturer</t>
        </is>
      </c>
      <c r="E103" s="0" t="inlineStr">
        <is>
          <t>School of Architecture + Planning</t>
        </is>
      </c>
      <c r="F103" s="0" t="inlineStr">
        <is>
          <t>SAAP Landscape Architecture Program</t>
        </is>
      </c>
      <c r="G103" s="0" t="inlineStr">
        <is>
          <t>Taller Internacional de Conservación y Restauración de Arquitectura de Tierra, TICRAT:  25 años de compromiso a través de talleres comunitarios (more than 25 years of compromise through community workshops) – Book Publication</t>
        </is>
      </c>
      <c r="H103" s="204">
        <v>5000</v>
      </c>
      <c r="I103" s="205">
        <v>5000</v>
      </c>
    </row>
    <row r="104" spans="1:9">
      <c r="A104" s="0">
        <f>HYPERLINK("https://rac.unm.edu/sp23/","Spring 2023 call for proposals")</f>
      </c>
      <c r="B104" s="0" t="inlineStr">
        <is>
          <t>Humanities</t>
        </is>
      </c>
      <c r="C104" s="0" t="inlineStr">
        <is>
          <t>Santiago Vaquera-Vasquez</t>
        </is>
      </c>
      <c r="D104" s="0" t="inlineStr">
        <is>
          <t>Associate Professor</t>
        </is>
      </c>
      <c r="E104" s="0" t="inlineStr">
        <is>
          <t>College of Arts and Sciences</t>
        </is>
      </c>
      <c r="F104" s="0" t="inlineStr">
        <is>
          <t>Spanish and Portuguese</t>
        </is>
      </c>
      <c r="G104" s="0" t="inlineStr">
        <is>
          <t>Memorias from a Migrant Writer’s Notebook of the Future</t>
        </is>
      </c>
      <c r="H104" s="206">
        <v>4000</v>
      </c>
      <c r="I104" s="207">
        <v>4000</v>
      </c>
    </row>
    <row r="105" spans="1:9">
      <c r="A105" s="0">
        <f>HYPERLINK("https://rac.unm.edu/sp23/","Spring 2023 call for proposals")</f>
      </c>
      <c r="B105" s="0" t="inlineStr">
        <is>
          <t>Humanities</t>
        </is>
      </c>
      <c r="C105" s="0" t="inlineStr">
        <is>
          <t>Belinda Deneen Wallace</t>
        </is>
      </c>
      <c r="D105" s="0" t="inlineStr">
        <is>
          <t>Associate Professor</t>
        </is>
      </c>
      <c r="E105" s="0" t="inlineStr">
        <is>
          <t>College of Arts and Sciences</t>
        </is>
      </c>
      <c r="F105" s="0" t="inlineStr">
        <is>
          <t>English Language and Literature</t>
        </is>
      </c>
      <c r="G105" s="0" t="inlineStr">
        <is>
          <t>Our Lives Are Our Own: Black Queer Visibility in The Work of Carol Thames</t>
        </is>
      </c>
      <c r="H105" s="208">
        <v>4291</v>
      </c>
      <c r="I105" s="209">
        <v>4291</v>
      </c>
    </row>
    <row r="106" spans="1:9">
      <c r="A106" s="0">
        <f>HYPERLINK("https://rac.unm.edu/sp23/","Spring 2023 call for proposals")</f>
      </c>
      <c r="B106" s="0" t="inlineStr">
        <is>
          <t>Fine Arts</t>
        </is>
      </c>
      <c r="C106" s="0" t="inlineStr">
        <is>
          <t>Geralyn Yu</t>
        </is>
      </c>
      <c r="D106" s="0" t="inlineStr">
        <is>
          <t>Assistant Professor</t>
        </is>
      </c>
      <c r="E106" s="0" t="inlineStr">
        <is>
          <t>College of Fine Arts</t>
        </is>
      </c>
      <c r="F106" s="0" t="inlineStr">
        <is>
          <t>Art</t>
        </is>
      </c>
      <c r="G106" s="0" t="inlineStr">
        <is>
          <t>A Study of the Reggio Emilia Approach: Connections to Art Education</t>
        </is>
      </c>
      <c r="H106" s="210">
        <v>5628</v>
      </c>
      <c r="I106" s="211">
        <v>5628</v>
      </c>
    </row>
    <row r="107" spans="1:9">
      <c r="A107" s="0">
        <f>HYPERLINK("https://rac.unm.edu/fa22/","Fall 2022 call for proposals")</f>
      </c>
      <c r="B107" s="0" t="inlineStr">
        <is>
          <t>Fine Arts</t>
        </is>
      </c>
      <c r="C107" s="0" t="inlineStr">
        <is>
          <t>Marie Alarcon</t>
        </is>
      </c>
      <c r="D107" s="0" t="inlineStr">
        <is>
          <t>Assistant Professor</t>
        </is>
      </c>
      <c r="E107" s="0" t="inlineStr">
        <is>
          <t>College of Fine Arts</t>
        </is>
      </c>
      <c r="F107" s="0" t="inlineStr">
        <is>
          <t>Film and Digital Arts</t>
        </is>
      </c>
      <c r="G107" s="0" t="inlineStr">
        <is>
          <t>The Dilemma of a Bird Caught in a Mirror</t>
        </is>
      </c>
      <c r="H107" s="212">
        <v>10000</v>
      </c>
      <c r="I107" s="213">
        <v>10000</v>
      </c>
    </row>
    <row r="108" spans="1:9">
      <c r="A108" s="0">
        <f>HYPERLINK("https://rac.unm.edu/fa22/","Fall 2022 call for proposals")</f>
      </c>
      <c r="B108" s="0" t="inlineStr">
        <is>
          <t>Engineering</t>
        </is>
      </c>
      <c r="C108" s="0" t="inlineStr">
        <is>
          <t>Viktoriia Babicheva</t>
        </is>
      </c>
      <c r="D108" s="0" t="inlineStr">
        <is>
          <t>Assistant Professor</t>
        </is>
      </c>
      <c r="E108" s="0" t="inlineStr">
        <is>
          <t>School of Engineering</t>
        </is>
      </c>
      <c r="F108" s="0" t="inlineStr">
        <is>
          <t>Electrical and Computer Engineering</t>
        </is>
      </c>
      <c r="G108" s="0" t="inlineStr">
        <is>
          <t>Collective optical resonances in lossy materials</t>
        </is>
      </c>
      <c r="H108" s="214">
        <v>4000</v>
      </c>
      <c r="I108" s="215">
        <v>4000</v>
      </c>
    </row>
    <row r="109" spans="1:9">
      <c r="A109" s="0">
        <f>HYPERLINK("https://rac.unm.edu/fa22/","Fall 2022 call for proposals")</f>
      </c>
      <c r="B109" s="0" t="inlineStr">
        <is>
          <t>Life Sciences</t>
        </is>
      </c>
      <c r="C109" s="0" t="inlineStr">
        <is>
          <t>Kristina Ciesielski</t>
        </is>
      </c>
      <c r="D109" s="0" t="inlineStr">
        <is>
          <t>Associate Professor</t>
        </is>
      </c>
      <c r="E109" s="0" t="inlineStr">
        <is>
          <t>College of Arts and Sciences</t>
        </is>
      </c>
      <c r="F109" s="0" t="inlineStr">
        <is>
          <t>Psychology</t>
        </is>
      </c>
      <c r="G109" s="0" t="inlineStr">
        <is>
          <t>Preventing the Pandemic of Mental Disorders in Post-COVID-19 Children</t>
        </is>
      </c>
      <c r="H109" s="216">
        <v>9975</v>
      </c>
      <c r="I109" s="217">
        <v>9975</v>
      </c>
    </row>
    <row r="110" spans="1:9">
      <c r="A110" s="0">
        <f>HYPERLINK("https://rac.unm.edu/fa22/","Fall 2022 call for proposals")</f>
      </c>
      <c r="B110" s="0" t="inlineStr">
        <is>
          <t>Education</t>
        </is>
      </c>
      <c r="C110" s="0" t="inlineStr">
        <is>
          <t>Aijuan Cun</t>
        </is>
      </c>
      <c r="D110" s="0" t="inlineStr">
        <is>
          <t>Assistant Professor</t>
        </is>
      </c>
      <c r="E110" s="0" t="inlineStr">
        <is>
          <t>College of Education and Human Sciences</t>
        </is>
      </c>
      <c r="F110" s="0" t="inlineStr">
        <is>
          <t>Language, Literacy, and Sociocultural Studies</t>
        </is>
      </c>
      <c r="G110" s="0" t="inlineStr">
        <is>
          <t>Immigrant Parents’ Perspectives on Their Children’s Schooling Experiences During the COVID-19 Pandemic</t>
        </is>
      </c>
      <c r="H110" s="218">
        <v>10000</v>
      </c>
      <c r="I110" s="219">
        <v>10000</v>
      </c>
    </row>
    <row r="111" spans="1:9">
      <c r="A111" s="0">
        <f>HYPERLINK("https://rac.unm.edu/fa22/","Fall 2022 call for proposals")</f>
      </c>
      <c r="B111" s="0" t="inlineStr">
        <is>
          <t>Fine Arts</t>
        </is>
      </c>
      <c r="C111" s="0" t="inlineStr">
        <is>
          <t>Llewelynn Fletcher</t>
        </is>
      </c>
      <c r="D111" s="0" t="inlineStr">
        <is>
          <t>Assistant Professor</t>
        </is>
      </c>
      <c r="E111" s="0" t="inlineStr">
        <is>
          <t>College of Fine Arts</t>
        </is>
      </c>
      <c r="F111" s="0" t="inlineStr">
        <is>
          <t>Art</t>
        </is>
      </c>
      <c r="G111" s="0" t="inlineStr">
        <is>
          <t>Other-Minds: Challenging Human-Exceptionalism Through Material Impact</t>
        </is>
      </c>
      <c r="H111" s="220">
        <v>9898</v>
      </c>
      <c r="I111" s="221">
        <v>9898</v>
      </c>
    </row>
    <row r="112" spans="1:9">
      <c r="A112" s="0">
        <f>HYPERLINK("https://rac.unm.edu/fa22/","Fall 2022 call for proposals")</f>
      </c>
      <c r="B112" s="0" t="inlineStr">
        <is>
          <t>Social Sciences</t>
        </is>
      </c>
      <c r="C112" s="0" t="inlineStr">
        <is>
          <t>Xi Gong</t>
        </is>
      </c>
      <c r="D112" s="0" t="inlineStr">
        <is>
          <t>Assistant Professor</t>
        </is>
      </c>
      <c r="E112" s="0" t="inlineStr">
        <is>
          <t>College of Arts and Sciences</t>
        </is>
      </c>
      <c r="F112" s="0" t="inlineStr">
        <is>
          <t>Department of Geography and Environmental Studies</t>
        </is>
      </c>
      <c r="G112" s="0" t="inlineStr">
        <is>
          <t>Do We Care Enough About Child Maltreatment? - Understanding Public Perspectives on Child Maltreatment in the United States using Social Media Big Data</t>
        </is>
      </c>
      <c r="H112" s="222">
        <v>9843</v>
      </c>
      <c r="I112" s="223">
        <v>9843</v>
      </c>
    </row>
    <row r="113" spans="1:9">
      <c r="A113" s="0">
        <f>HYPERLINK("https://rac.unm.edu/fa22/","Fall 2022 call for proposals")</f>
      </c>
      <c r="B113" s="0" t="inlineStr">
        <is>
          <t>Education</t>
        </is>
      </c>
      <c r="C113" s="0" t="inlineStr">
        <is>
          <t>Edward Horne</t>
        </is>
      </c>
      <c r="D113" s="0" t="inlineStr">
        <is>
          <t>Assistant Professor</t>
        </is>
      </c>
      <c r="E113" s="0" t="inlineStr">
        <is>
          <t>College of Education and Human Sciences</t>
        </is>
      </c>
      <c r="F113" s="0" t="inlineStr">
        <is>
          <t>Health, Exercise and Sports Sciences</t>
        </is>
      </c>
      <c r="G113" s="0" t="inlineStr">
        <is>
          <t>Why do sport coaches quit? A multilevel examination of sport coach role expectations</t>
        </is>
      </c>
      <c r="H113" s="224">
        <v>1418</v>
      </c>
      <c r="I113" s="225">
        <v>1418</v>
      </c>
    </row>
    <row r="114" spans="1:9">
      <c r="A114" s="0">
        <f>HYPERLINK("https://rac.unm.edu/fa22/","Fall 2022 call for proposals")</f>
      </c>
      <c r="B114" s="0" t="inlineStr">
        <is>
          <t>Engineering</t>
        </is>
      </c>
      <c r="C114" s="0" t="inlineStr">
        <is>
          <t>Nathan Jackson</t>
        </is>
      </c>
      <c r="D114" s="0" t="inlineStr">
        <is>
          <t>Assistant Professor</t>
        </is>
      </c>
      <c r="E114" s="0" t="inlineStr">
        <is>
          <t>School of Engineering</t>
        </is>
      </c>
      <c r="F114" s="0" t="inlineStr">
        <is>
          <t>Mechanical Engineering</t>
        </is>
      </c>
      <c r="G114" s="0" t="inlineStr">
        <is>
          <t>Painless Bio-Inspired Microneedles for Controlled Drug Delivery</t>
        </is>
      </c>
      <c r="H114" s="226">
        <v>9915</v>
      </c>
      <c r="I114" s="227">
        <v>9915</v>
      </c>
    </row>
    <row r="115" spans="1:9">
      <c r="A115" s="0">
        <f>HYPERLINK("https://rac.unm.edu/fa22/","Fall 2022 call for proposals")</f>
      </c>
      <c r="B115" s="0" t="inlineStr">
        <is>
          <t>Physical Sciences</t>
        </is>
      </c>
      <c r="C115" s="0" t="inlineStr">
        <is>
          <t>Hasani Jayasinghe Arachchige Dona</t>
        </is>
      </c>
      <c r="D115" s="0" t="inlineStr">
        <is>
          <t>Assistant Professor</t>
        </is>
      </c>
      <c r="E115" s="0" t="inlineStr">
        <is>
          <t>UNM-Gallup</t>
        </is>
      </c>
      <c r="F115" s="0" t="inlineStr">
        <is>
          <t>Mathematics, Physical and Natural Sciences Division</t>
        </is>
      </c>
      <c r="G115" s="0" t="inlineStr">
        <is>
          <t>Fabrication of a polymer (hydrogel) for the prevention of bacteria attachment</t>
        </is>
      </c>
      <c r="H115" s="228">
        <v>3895</v>
      </c>
      <c r="I115" s="229">
        <v>3895</v>
      </c>
    </row>
    <row r="116" spans="1:9">
      <c r="A116" s="0">
        <f>HYPERLINK("https://rac.unm.edu/fa22/","Fall 2022 call for proposals")</f>
      </c>
      <c r="B116" s="0" t="inlineStr">
        <is>
          <t>Humanities</t>
        </is>
      </c>
      <c r="C116" s="0" t="inlineStr">
        <is>
          <t>Scott Kamen</t>
        </is>
      </c>
      <c r="D116" s="0" t="inlineStr">
        <is>
          <t>Assistant Professor</t>
        </is>
      </c>
      <c r="E116" s="0" t="inlineStr">
        <is>
          <t>UNM-Valencia</t>
        </is>
      </c>
      <c r="F116" s="0" t="inlineStr">
        <is>
          <t>Social Sciences Division</t>
        </is>
      </c>
      <c r="G116" s="0" t="inlineStr">
        <is>
          <t>Bread, Butter, and Lattes: The Americans for Democratic Action, the New Politics Movement, and the Transformation of American Liberalism</t>
        </is>
      </c>
      <c r="H116" s="230">
        <v>2000</v>
      </c>
      <c r="I116" s="231">
        <v>2000</v>
      </c>
    </row>
    <row r="117" spans="1:9">
      <c r="A117" s="0">
        <f>HYPERLINK("https://rac.unm.edu/fa22/","Fall 2022 call for proposals")</f>
      </c>
      <c r="B117" s="0" t="inlineStr">
        <is>
          <t>Social Sciences</t>
        </is>
      </c>
      <c r="C117" s="0" t="inlineStr">
        <is>
          <t>Adriana Molina Garzon</t>
        </is>
      </c>
      <c r="D117" s="0" t="inlineStr">
        <is>
          <t>Assistant Professor</t>
        </is>
      </c>
      <c r="E117" s="0" t="inlineStr">
        <is>
          <t>College of Arts and Sciences</t>
        </is>
      </c>
      <c r="F117" s="0" t="inlineStr">
        <is>
          <t>School of Public Administration</t>
        </is>
      </c>
      <c r="G117" s="0" t="inlineStr">
        <is>
          <t>Street Protests and the Environment: when does civil society engage?</t>
        </is>
      </c>
      <c r="H117" s="232">
        <v>10000</v>
      </c>
      <c r="I117" s="233">
        <v>10000</v>
      </c>
    </row>
    <row r="118" spans="1:9">
      <c r="A118" s="0">
        <f>HYPERLINK("https://rac.unm.edu/fa22/","Fall 2022 call for proposals")</f>
      </c>
      <c r="B118" s="0" t="inlineStr">
        <is>
          <t>Fine Arts</t>
        </is>
      </c>
      <c r="C118" s="0" t="inlineStr">
        <is>
          <t>Stacia Smith-Alexander</t>
        </is>
      </c>
      <c r="D118" s="0" t="inlineStr">
        <is>
          <t>Lecturer</t>
        </is>
      </c>
      <c r="E118" s="0" t="inlineStr">
        <is>
          <t>College of Fine Arts</t>
        </is>
      </c>
      <c r="F118" s="0" t="inlineStr">
        <is>
          <t>Theatre and Dance</t>
        </is>
      </c>
      <c r="G118" s="0" t="inlineStr">
        <is>
          <t>Millinery Workshop: Western Felt Fedora</t>
        </is>
      </c>
      <c r="H118" s="234">
        <v>2190</v>
      </c>
      <c r="I118" s="235">
        <v>2190</v>
      </c>
    </row>
    <row r="119" spans="1:9">
      <c r="A119" s="0">
        <f>HYPERLINK("https://rac.unm.edu/fa22/","Fall 2022 call for proposals")</f>
      </c>
      <c r="B119" s="0" t="inlineStr">
        <is>
          <t>Humanities</t>
        </is>
      </c>
      <c r="C119" s="0" t="inlineStr">
        <is>
          <t>Shannon Withycombe</t>
        </is>
      </c>
      <c r="D119" s="0" t="inlineStr">
        <is>
          <t>Associate Professor</t>
        </is>
      </c>
      <c r="E119" s="0" t="inlineStr">
        <is>
          <t>College of Arts and Sciences</t>
        </is>
      </c>
      <c r="F119" s="0" t="inlineStr">
        <is>
          <t>History</t>
        </is>
      </c>
      <c r="G119" s="0" t="inlineStr">
        <is>
          <t>Prenatal Care, Infant Mortality, and Racist Biology in Early-Twentieth-Century America</t>
        </is>
      </c>
      <c r="H119" s="236">
        <v>6043</v>
      </c>
      <c r="I119" s="237">
        <v>6043</v>
      </c>
    </row>
    <row r="120" spans="1:9">
      <c r="A120" s="0">
        <f>HYPERLINK("https://rac.unm.edu/sp22/","Spring 2022 call for proposals")</f>
      </c>
      <c r="B120" s="0" t="inlineStr">
        <is>
          <t>Humanities</t>
        </is>
      </c>
      <c r="C120" s="0" t="inlineStr">
        <is>
          <t>Laura Elena Belmonte</t>
        </is>
      </c>
      <c r="D120" s="0" t="inlineStr">
        <is>
          <t>Assistant Professor</t>
        </is>
      </c>
      <c r="E120" s="0" t="inlineStr">
        <is>
          <t>College of Arts and Sciences</t>
        </is>
      </c>
      <c r="F120" s="0" t="inlineStr">
        <is>
          <t>Chicana and Chicano Studies</t>
        </is>
      </c>
      <c r="G120" s="0" t="inlineStr">
        <is>
          <t>Borderland Brutalities: State Violence along the U.S.-Mexico Borderlands in Literature, Film, and Culture</t>
        </is>
      </c>
      <c r="H120" s="238">
        <v>2400</v>
      </c>
      <c r="I120" s="239">
        <v>2400</v>
      </c>
    </row>
    <row r="121" spans="1:9">
      <c r="A121" s="0">
        <f>HYPERLINK("https://rac.unm.edu/sp22/","Spring 2022 call for proposals")</f>
      </c>
      <c r="B121" s="0" t="inlineStr">
        <is>
          <t>Fine Arts</t>
        </is>
      </c>
      <c r="C121" s="0" t="inlineStr">
        <is>
          <t>Stewart Copeland</t>
        </is>
      </c>
      <c r="D121" s="0" t="inlineStr">
        <is>
          <t>Assistant Professor</t>
        </is>
      </c>
      <c r="E121" s="0" t="inlineStr">
        <is>
          <t>College of Fine Arts</t>
        </is>
      </c>
      <c r="F121" s="0" t="inlineStr">
        <is>
          <t>Experimental Art and Technology</t>
        </is>
      </c>
      <c r="G121" s="0" t="inlineStr">
        <is>
          <t>Hella Presence</t>
        </is>
      </c>
      <c r="H121" s="240">
        <v>3891</v>
      </c>
      <c r="I121" s="241">
        <v>3891</v>
      </c>
    </row>
    <row r="122" spans="1:9">
      <c r="A122" s="0">
        <f>HYPERLINK("https://rac.unm.edu/sp22/","Spring 2022 call for proposals")</f>
      </c>
      <c r="B122" s="0" t="inlineStr">
        <is>
          <t>Humanities</t>
        </is>
      </c>
      <c r="C122" s="0" t="inlineStr">
        <is>
          <t>David Correia</t>
        </is>
      </c>
      <c r="D122" s="0" t="inlineStr">
        <is>
          <t>Professor</t>
        </is>
      </c>
      <c r="E122" s="0" t="inlineStr">
        <is>
          <t>College of Arts and Sciences</t>
        </is>
      </c>
      <c r="F122" s="0" t="inlineStr">
        <is>
          <t>American Studies</t>
        </is>
      </c>
      <c r="G122" s="0" t="inlineStr">
        <is>
          <t>Set the Earth on Fire: Coal Miners, Cops, Climate Change and the Strike that Changed the World</t>
        </is>
      </c>
      <c r="H122" s="242">
        <v>1970</v>
      </c>
      <c r="I122" s="243">
        <v>1970</v>
      </c>
    </row>
    <row r="123" spans="1:9">
      <c r="A123" s="0">
        <f>HYPERLINK("https://rac.unm.edu/sp22/","Spring 2022 call for proposals")</f>
      </c>
      <c r="B123" s="0" t="inlineStr">
        <is>
          <t>Fine Arts</t>
        </is>
      </c>
      <c r="C123" s="0" t="inlineStr">
        <is>
          <t>Olga Flora</t>
        </is>
      </c>
      <c r="D123" s="0" t="inlineStr">
        <is>
          <t>Assistant Professor</t>
        </is>
      </c>
      <c r="E123" s="0" t="inlineStr">
        <is>
          <t>College of Fine Arts</t>
        </is>
      </c>
      <c r="F123" s="0" t="inlineStr">
        <is>
          <t>Music</t>
        </is>
      </c>
      <c r="G123" s="0" t="inlineStr">
        <is>
          <t>Canciones de mi Isla: Cuban Song</t>
        </is>
      </c>
      <c r="H123" s="244">
        <v>10000</v>
      </c>
      <c r="I123" s="245">
        <v>10000</v>
      </c>
    </row>
    <row r="124" spans="1:9">
      <c r="A124" s="0">
        <f>HYPERLINK("https://rac.unm.edu/sp22/","Spring 2022 call for proposals")</f>
      </c>
      <c r="B124" s="0" t="inlineStr">
        <is>
          <t>Fine Arts</t>
        </is>
      </c>
      <c r="C124" s="0" t="inlineStr">
        <is>
          <t>Peter Gilbert</t>
        </is>
      </c>
      <c r="D124" s="0" t="inlineStr">
        <is>
          <t>Associate Professor</t>
        </is>
      </c>
      <c r="E124" s="0" t="inlineStr">
        <is>
          <t>College of Fine Arts</t>
        </is>
      </c>
      <c r="F124" s="0" t="inlineStr">
        <is>
          <t>Music</t>
        </is>
      </c>
      <c r="G124" s="0" t="inlineStr">
        <is>
          <t>Flames on the Horizon</t>
        </is>
      </c>
      <c r="H124" s="246">
        <v>3800</v>
      </c>
      <c r="I124" s="247">
        <v>3800</v>
      </c>
    </row>
    <row r="125" spans="1:9">
      <c r="A125" s="0">
        <f>HYPERLINK("https://rac.unm.edu/sp22/","Spring 2022 call for proposals")</f>
      </c>
      <c r="B125" s="0" t="inlineStr">
        <is>
          <t>Humanities</t>
        </is>
      </c>
      <c r="C125" s="0" t="inlineStr">
        <is>
          <t>Matthew Goodwin</t>
        </is>
      </c>
      <c r="D125" s="0" t="inlineStr">
        <is>
          <t>Assistant Professor</t>
        </is>
      </c>
      <c r="E125" s="0" t="inlineStr">
        <is>
          <t>College of Arts and Sciences</t>
        </is>
      </c>
      <c r="F125" s="0" t="inlineStr">
        <is>
          <t>Chicana/o Studies</t>
        </is>
      </c>
      <c r="G125" s="0" t="inlineStr">
        <is>
          <t>Experiencing the Latinx Speculative Arts</t>
        </is>
      </c>
      <c r="H125" s="248">
        <v>3860</v>
      </c>
      <c r="I125" s="249">
        <v>3860</v>
      </c>
    </row>
    <row r="126" spans="1:9">
      <c r="A126" s="0">
        <f>HYPERLINK("https://rac.unm.edu/sp22/","Spring 2022 call for proposals")</f>
      </c>
      <c r="B126" s="0" t="inlineStr">
        <is>
          <t>Social Sciences</t>
        </is>
      </c>
      <c r="C126" s="0" t="inlineStr">
        <is>
          <t>Andrea Hetrick</t>
        </is>
      </c>
      <c r="D126" s="0" t="inlineStr">
        <is>
          <t>Assistant Professor</t>
        </is>
      </c>
      <c r="E126" s="0" t="inlineStr">
        <is>
          <t>The James and Gail Ellis School of Business Leadership</t>
        </is>
      </c>
      <c r="F126" s="0" t="inlineStr">
        <is>
          <t>Management</t>
        </is>
      </c>
      <c r="G126" s="0" t="inlineStr">
        <is>
          <t>Thank You for Your Help! A Model Exploring the Benefits of Receiving Help for Employees</t>
        </is>
      </c>
      <c r="H126" s="250">
        <v>10000</v>
      </c>
      <c r="I126" s="251">
        <v>10000</v>
      </c>
    </row>
    <row r="127" spans="1:9">
      <c r="A127" s="0">
        <f>HYPERLINK("https://rac.unm.edu/sp22/","Spring 2022 call for proposals")</f>
      </c>
      <c r="B127" s="0" t="inlineStr">
        <is>
          <t>Fine Arts</t>
        </is>
      </c>
      <c r="C127" s="0" t="inlineStr">
        <is>
          <t>Jessamyn Lovell</t>
        </is>
      </c>
      <c r="D127" s="0" t="inlineStr">
        <is>
          <t>Lecturer</t>
        </is>
      </c>
      <c r="E127" s="0" t="inlineStr">
        <is>
          <t>College of Fine Arts</t>
        </is>
      </c>
      <c r="F127" s="0" t="inlineStr">
        <is>
          <t>Art</t>
        </is>
      </c>
      <c r="G127" s="0" t="inlineStr">
        <is>
          <t>Practiced Disguises</t>
        </is>
      </c>
      <c r="H127" s="252">
        <v>3698</v>
      </c>
      <c r="I127" s="253">
        <v>3698</v>
      </c>
    </row>
    <row r="128" spans="1:9">
      <c r="A128" s="0">
        <f>HYPERLINK("https://rac.unm.edu/sp22/","Spring 2022 call for proposals")</f>
      </c>
      <c r="B128" s="0" t="inlineStr">
        <is>
          <t>Life Sciences</t>
        </is>
      </c>
      <c r="C128" s="0" t="inlineStr">
        <is>
          <t>Ellen Martinson</t>
        </is>
      </c>
      <c r="D128" s="0" t="inlineStr">
        <is>
          <t>Assistant Professor</t>
        </is>
      </c>
      <c r="E128" s="0" t="inlineStr">
        <is>
          <t>College of Arts and Sciences</t>
        </is>
      </c>
      <c r="F128" s="0" t="inlineStr">
        <is>
          <t>Department of Biology</t>
        </is>
      </c>
      <c r="G128" s="0" t="inlineStr">
        <is>
          <t>A novel approach for rapidly assigning functions to unexplored parasitoid wasp venoms</t>
        </is>
      </c>
      <c r="H128" s="254">
        <v>7835</v>
      </c>
      <c r="I128" s="255">
        <v>7835</v>
      </c>
    </row>
    <row r="129" spans="1:9">
      <c r="A129" s="0">
        <f>HYPERLINK("https://rac.unm.edu/sp22/","Spring 2022 call for proposals")</f>
      </c>
      <c r="B129" s="0" t="inlineStr">
        <is>
          <t>Education</t>
        </is>
      </c>
      <c r="C129" s="0" t="inlineStr">
        <is>
          <t>Allison Nannemann</t>
        </is>
      </c>
      <c r="D129" s="0" t="inlineStr">
        <is>
          <t>Assistant Professor</t>
        </is>
      </c>
      <c r="E129" s="0" t="inlineStr">
        <is>
          <t>College of Education and Human Sciences</t>
        </is>
      </c>
      <c r="F129" s="0" t="inlineStr">
        <is>
          <t>Special Education</t>
        </is>
      </c>
      <c r="G129" s="0" t="inlineStr">
        <is>
          <t>RTI Tier 1 Mathematics Instruction in a New Mexico School</t>
        </is>
      </c>
      <c r="H129" s="256">
        <v>3972</v>
      </c>
      <c r="I129" s="257">
        <v>3972</v>
      </c>
    </row>
    <row r="130" spans="1:9">
      <c r="A130" s="0">
        <f>HYPERLINK("https://rac.unm.edu/sp22/","Spring 2022 call for proposals")</f>
      </c>
      <c r="B130" s="0" t="inlineStr">
        <is>
          <t>Fine Arts</t>
        </is>
      </c>
      <c r="C130" s="0" t="inlineStr">
        <is>
          <t>George Nicholson</t>
        </is>
      </c>
      <c r="D130" s="0" t="inlineStr">
        <is>
          <t>Assistant Professor</t>
        </is>
      </c>
      <c r="E130" s="0" t="inlineStr">
        <is>
          <t>College of Fine Arts</t>
        </is>
      </c>
      <c r="F130" s="0" t="inlineStr">
        <is>
          <t>Music/Music Education</t>
        </is>
      </c>
      <c r="G130" s="0" t="inlineStr">
        <is>
          <t>Mariachi Music Educators in Public Schools: A Phenomenology</t>
        </is>
      </c>
      <c r="H130" s="258">
        <v>8604</v>
      </c>
      <c r="I130" s="259">
        <v>8604</v>
      </c>
    </row>
    <row r="131" spans="1:9">
      <c r="A131" s="0">
        <f>HYPERLINK("https://rac.unm.edu/sp22/","Spring 2022 call for proposals")</f>
      </c>
      <c r="B131" s="0" t="inlineStr">
        <is>
          <t>Social Sciences</t>
        </is>
      </c>
      <c r="C131" s="0" t="inlineStr">
        <is>
          <t>Young Joo Park</t>
        </is>
      </c>
      <c r="D131" s="0" t="inlineStr">
        <is>
          <t>Assistant Professor</t>
        </is>
      </c>
      <c r="E131" s="0" t="inlineStr">
        <is>
          <t>College of Arts and Sciences</t>
        </is>
      </c>
      <c r="F131" s="0" t="inlineStr">
        <is>
          <t>School of Public Administration</t>
        </is>
      </c>
      <c r="G131" s="0" t="inlineStr">
        <is>
          <t>Local Governments’ Responses to Fiscal Stress during the Pandemic</t>
        </is>
      </c>
      <c r="H131" s="260">
        <v>3950</v>
      </c>
      <c r="I131" s="261">
        <v>3950</v>
      </c>
    </row>
    <row r="132" spans="1:9">
      <c r="A132" s="0">
        <f>HYPERLINK("https://rac.unm.edu/sp22/","Spring 2022 call for proposals")</f>
      </c>
      <c r="B132" s="0" t="inlineStr">
        <is>
          <t>Life Sciences</t>
        </is>
      </c>
      <c r="C132" s="0" t="inlineStr">
        <is>
          <t>Nathan Pentkowski</t>
        </is>
      </c>
      <c r="D132" s="0" t="inlineStr">
        <is>
          <t>Assistant Professor</t>
        </is>
      </c>
      <c r="E132" s="0" t="inlineStr">
        <is>
          <t>College of Arts and Sciences</t>
        </is>
      </c>
      <c r="F132" s="0" t="inlineStr">
        <is>
          <t>Psychology/Cognition, Brain and Behavior</t>
        </is>
      </c>
      <c r="G132" s="0" t="inlineStr">
        <is>
          <t>Anxiety and stress-related risk factors for early Alzheimer's disease: Targeting CRF1 receptors</t>
        </is>
      </c>
      <c r="H132" s="262">
        <v>3956</v>
      </c>
      <c r="I132" s="263">
        <v>3956</v>
      </c>
    </row>
    <row r="133" spans="1:9">
      <c r="A133" s="0">
        <f>HYPERLINK("https://rac.unm.edu/sp22/","Spring 2022 call for proposals")</f>
      </c>
      <c r="B133" s="0" t="inlineStr">
        <is>
          <t>Fine Arts</t>
        </is>
      </c>
      <c r="C133" s="0" t="inlineStr">
        <is>
          <t>Stephanie Woods</t>
        </is>
      </c>
      <c r="D133" s="0" t="inlineStr">
        <is>
          <t>Assistant Professor</t>
        </is>
      </c>
      <c r="E133" s="0" t="inlineStr">
        <is>
          <t>College of Fine Arts</t>
        </is>
      </c>
      <c r="F133" s="0" t="inlineStr">
        <is>
          <t>Art: Studio, History, Education</t>
        </is>
      </c>
      <c r="G133" s="0" t="inlineStr">
        <is>
          <t>Short Film: "where the sun shines"</t>
        </is>
      </c>
      <c r="H133" s="264">
        <v>9107</v>
      </c>
      <c r="I133" s="265">
        <v>9107</v>
      </c>
    </row>
    <row r="134" spans="1:9">
      <c r="A134" s="0">
        <f>HYPERLINK("https://rac.unm.edu/fa21/","Fall 2021 call for proposals")</f>
      </c>
      <c r="B134" s="0" t="inlineStr">
        <is>
          <t>Fine Arts</t>
        </is>
      </c>
      <c r="C134" s="0" t="inlineStr">
        <is>
          <t>Ana Alonso Minutti</t>
        </is>
      </c>
      <c r="D134" s="0" t="inlineStr">
        <is>
          <t>Associate Professor</t>
        </is>
      </c>
      <c r="E134" s="0" t="inlineStr">
        <is>
          <t>College of Fine Arts</t>
        </is>
      </c>
      <c r="F134" s="0" t="inlineStr">
        <is>
          <t>Music</t>
        </is>
      </c>
      <c r="G134" s="0" t="inlineStr">
        <is>
          <t>Decentering and Democratizing Hegemonic Music Studies: Open Access Book on Mexican Contemporary Music</t>
        </is>
      </c>
      <c r="H134" s="266">
        <v>10000</v>
      </c>
      <c r="I134" s="267">
        <v>10000</v>
      </c>
    </row>
    <row r="135" spans="1:9">
      <c r="A135" s="0">
        <f>HYPERLINK("https://rac.unm.edu/fa21/","Fall 2021 call for proposals")</f>
      </c>
      <c r="B135" s="0" t="inlineStr">
        <is>
          <t>Social Sciences</t>
        </is>
      </c>
      <c r="C135" s="0" t="inlineStr">
        <is>
          <t>Sarita Cargas</t>
        </is>
      </c>
      <c r="D135" s="0" t="inlineStr">
        <is>
          <t>Associate Professor</t>
        </is>
      </c>
      <c r="E135" s="0" t="inlineStr">
        <is>
          <t>Honors College</t>
        </is>
      </c>
      <c r="F135" s="0" t="inlineStr">
        <is>
          <t>University Honors College</t>
        </is>
      </c>
      <c r="G135" s="0" t="inlineStr">
        <is>
          <t>Basic Needs Research</t>
        </is>
      </c>
      <c r="H135" s="268">
        <v>4000</v>
      </c>
      <c r="I135" s="269">
        <v>4000</v>
      </c>
    </row>
    <row r="136" spans="1:9">
      <c r="A136" s="0">
        <f>HYPERLINK("https://rac.unm.edu/fa21/","Fall 2021 call for proposals")</f>
      </c>
      <c r="B136" s="0" t="inlineStr">
        <is>
          <t>Humanities</t>
        </is>
      </c>
      <c r="C136" s="0" t="inlineStr">
        <is>
          <t>Aaron Cayer</t>
        </is>
      </c>
      <c r="D136" s="0" t="inlineStr">
        <is>
          <t>Assistant Professor</t>
        </is>
      </c>
      <c r="E136" s="0" t="inlineStr">
        <is>
          <t>School of Architecture + Planning</t>
        </is>
      </c>
      <c r="F136" s="0" t="inlineStr">
        <is>
          <t>Architecture</t>
        </is>
      </c>
      <c r="G136" s="0" t="inlineStr">
        <is>
          <t>Cult by Design: A History of Scientology’s Architecture</t>
        </is>
      </c>
      <c r="H136" s="270">
        <v>3910</v>
      </c>
      <c r="I136" s="271">
        <v>3910</v>
      </c>
    </row>
    <row r="137" spans="1:9">
      <c r="A137" s="0">
        <f>HYPERLINK("https://rac.unm.edu/fa21/","Fall 2021 call for proposals")</f>
      </c>
      <c r="B137" s="0" t="inlineStr">
        <is>
          <t>Fine Arts</t>
        </is>
      </c>
      <c r="C137" s="0" t="inlineStr">
        <is>
          <t>Kency Cornejo</t>
        </is>
      </c>
      <c r="D137" s="0" t="inlineStr">
        <is>
          <t>Associate Professor</t>
        </is>
      </c>
      <c r="E137" s="0" t="inlineStr">
        <is>
          <t>College of Fine Arts</t>
        </is>
      </c>
      <c r="F137" s="0" t="inlineStr">
        <is>
          <t>Art: Studio, History, Education</t>
        </is>
      </c>
      <c r="G137" s="0" t="inlineStr">
        <is>
          <t>Visual Disobedience: Art and Decoloniality in Central America</t>
        </is>
      </c>
      <c r="H137" s="272">
        <v>4000</v>
      </c>
      <c r="I137" s="273">
        <v>4000</v>
      </c>
    </row>
    <row r="138" spans="1:9">
      <c r="A138" s="0">
        <f>HYPERLINK("https://rac.unm.edu/fa21/","Fall 2021 call for proposals")</f>
      </c>
      <c r="B138" s="0" t="inlineStr">
        <is>
          <t>Education</t>
        </is>
      </c>
      <c r="C138" s="0" t="inlineStr">
        <is>
          <t>Michael Deyhle</t>
        </is>
      </c>
      <c r="D138" s="0" t="inlineStr">
        <is>
          <t>Assistant Professor</t>
        </is>
      </c>
      <c r="E138" s="0" t="inlineStr">
        <is>
          <t>College of Education and Human Sciences</t>
        </is>
      </c>
      <c r="F138" s="0" t="inlineStr">
        <is>
          <t>Health, Exercise and Sports Sciences</t>
        </is>
      </c>
      <c r="G138" s="0" t="inlineStr">
        <is>
          <t>Understanding the Causes of Cancer-Associated Muscle Loss: The Role of Myeloid-Derived Suppressor Cells</t>
        </is>
      </c>
      <c r="H138" s="274">
        <v>9977</v>
      </c>
      <c r="I138" s="275">
        <v>9977</v>
      </c>
    </row>
    <row r="139" spans="1:9">
      <c r="A139" s="0">
        <f>HYPERLINK("https://rac.unm.edu/fa21/","Fall 2021 call for proposals")</f>
      </c>
      <c r="B139" s="0" t="inlineStr">
        <is>
          <t>Education</t>
        </is>
      </c>
      <c r="C139" s="0" t="inlineStr">
        <is>
          <t>Ann Gibson</t>
        </is>
      </c>
      <c r="D139" s="0" t="inlineStr">
        <is>
          <t>Professor</t>
        </is>
      </c>
      <c r="E139" s="0" t="inlineStr">
        <is>
          <t>College of Education and Human Sciences</t>
        </is>
      </c>
      <c r="F139" s="0" t="inlineStr">
        <is>
          <t>Health, Exercise and Sports Sciences</t>
        </is>
      </c>
      <c r="G139" s="0" t="inlineStr">
        <is>
          <t>Relationship between two indicators of cellular health</t>
        </is>
      </c>
      <c r="H139" s="276">
        <v>4000</v>
      </c>
      <c r="I139" s="277">
        <v>4000</v>
      </c>
    </row>
    <row r="140" spans="1:9">
      <c r="A140" s="0">
        <f>HYPERLINK("https://rac.unm.edu/fa21/","Fall 2021 call for proposals")</f>
      </c>
      <c r="B140" s="0" t="inlineStr">
        <is>
          <t>Fine Arts</t>
        </is>
      </c>
      <c r="C140" s="0" t="inlineStr">
        <is>
          <t>Mark McKnight</t>
        </is>
      </c>
      <c r="D140" s="0" t="inlineStr">
        <is>
          <t>Assistant Professor</t>
        </is>
      </c>
      <c r="E140" s="0" t="inlineStr">
        <is>
          <t>College of Fine Arts</t>
        </is>
      </c>
      <c r="F140" s="0" t="inlineStr">
        <is>
          <t>Art and Art History</t>
        </is>
      </c>
      <c r="G140" s="0" t="inlineStr">
        <is>
          <t>Imaging the Ineffable: Inherited trauma, Ecology, Transcendence, and the Camera</t>
        </is>
      </c>
      <c r="H140" s="278">
        <v>10000</v>
      </c>
      <c r="I140" s="279">
        <v>10000</v>
      </c>
    </row>
    <row r="141" spans="1:9">
      <c r="A141" s="0">
        <f>HYPERLINK("https://rac.unm.edu/fa21/","Fall 2021 call for proposals")</f>
      </c>
      <c r="B141" s="0" t="inlineStr">
        <is>
          <t>Engineering</t>
        </is>
      </c>
      <c r="C141" s="0" t="inlineStr">
        <is>
          <t>Jim Plusquellic</t>
        </is>
      </c>
      <c r="D141" s="0" t="inlineStr">
        <is>
          <t>Professor</t>
        </is>
      </c>
      <c r="E141" s="0" t="inlineStr">
        <is>
          <t>School of Engineering</t>
        </is>
      </c>
      <c r="F141" s="0" t="inlineStr">
        <is>
          <t>Electrical and Computer Engineering</t>
        </is>
      </c>
      <c r="G141" s="0" t="inlineStr">
        <is>
          <t>AIRBORNE: Distributed Resource Management and Handover in Next Generation Airborne Networks &amp; Internet of Military Things</t>
        </is>
      </c>
      <c r="H141" s="280">
        <v>8000</v>
      </c>
      <c r="I141" s="281">
        <v>8000</v>
      </c>
    </row>
    <row r="142" spans="1:9">
      <c r="A142" s="0">
        <f>HYPERLINK("https://rac.unm.edu/fa21/","Fall 2021 call for proposals")</f>
      </c>
      <c r="B142" s="0" t="inlineStr">
        <is>
          <t>Social Sciences</t>
        </is>
      </c>
      <c r="C142" s="0" t="inlineStr">
        <is>
          <t>Michael Rocca</t>
        </is>
      </c>
      <c r="D142" s="0" t="inlineStr">
        <is>
          <t>Associate Professor</t>
        </is>
      </c>
      <c r="E142" s="0" t="inlineStr">
        <is>
          <t>College of Arts and Sciences</t>
        </is>
      </c>
      <c r="F142" s="0" t="inlineStr">
        <is>
          <t>Political Science</t>
        </is>
      </c>
      <c r="G142" s="0" t="inlineStr">
        <is>
          <t>The Political Determinants of Corporate Social Responsibility</t>
        </is>
      </c>
      <c r="H142" s="282">
        <v>3000</v>
      </c>
      <c r="I142" s="283">
        <v>3000</v>
      </c>
    </row>
    <row r="143" spans="1:9">
      <c r="A143" s="0">
        <f>HYPERLINK("https://rac.unm.edu/fa21/","Fall 2021 call for proposals")</f>
      </c>
      <c r="B143" s="0" t="inlineStr">
        <is>
          <t>Life Sciences</t>
        </is>
      </c>
      <c r="C143" s="0" t="inlineStr">
        <is>
          <t>Cristina Takacs-Vesbach</t>
        </is>
      </c>
      <c r="D143" s="0" t="inlineStr">
        <is>
          <t>Professor</t>
        </is>
      </c>
      <c r="E143" s="0" t="inlineStr">
        <is>
          <t>College of Arts and Sciences</t>
        </is>
      </c>
      <c r="F143" s="0" t="inlineStr">
        <is>
          <t>Biology</t>
        </is>
      </c>
      <c r="G143" s="0" t="inlineStr">
        <is>
          <t>The Ecological Role of Viruses in Polar Lakes</t>
        </is>
      </c>
      <c r="H143" s="284">
        <v>10000</v>
      </c>
      <c r="I143" s="285">
        <v>10000</v>
      </c>
    </row>
    <row r="144" spans="1:9">
      <c r="A144" s="0">
        <f>HYPERLINK("https://rac.unm.edu/fa21/","Fall 2021 call for proposals")</f>
      </c>
      <c r="B144" s="0" t="inlineStr">
        <is>
          <t>Life Sciences</t>
        </is>
      </c>
      <c r="C144" s="0" t="inlineStr">
        <is>
          <t>David Witherington</t>
        </is>
      </c>
      <c r="D144" s="0" t="inlineStr">
        <is>
          <t>Associate Professor</t>
        </is>
      </c>
      <c r="E144" s="0" t="inlineStr">
        <is>
          <t>College of Arts and Sciences</t>
        </is>
      </c>
      <c r="F144" s="0" t="inlineStr">
        <is>
          <t>Psychology</t>
        </is>
      </c>
      <c r="G144" s="0" t="inlineStr">
        <is>
          <t>An Online Investigation of the Bullying Phenomenon in Middle School Children</t>
        </is>
      </c>
      <c r="H144" s="286">
        <v>1350</v>
      </c>
      <c r="I144" s="287">
        <v>1350</v>
      </c>
    </row>
    <row r="145" spans="1:9">
      <c r="A145" s="0">
        <f>HYPERLINK("https://rac.unm.edu/sp21/","Spring 2021 call for proposals")</f>
      </c>
      <c r="B145" s="0" t="inlineStr">
        <is>
          <t>Life Sciences</t>
        </is>
      </c>
      <c r="C145" s="0" t="inlineStr">
        <is>
          <t>Lisa Barrow</t>
        </is>
      </c>
      <c r="D145" s="0" t="inlineStr">
        <is>
          <t>Assistant Professor</t>
        </is>
      </c>
      <c r="E145" s="0" t="inlineStr">
        <is>
          <t>College of Arts and Sciences</t>
        </is>
      </c>
      <c r="F145" s="0" t="inlineStr">
        <is>
          <t>Biology</t>
        </is>
      </c>
      <c r="G145" s="0" t="inlineStr">
        <is>
          <t>Uncovering emerging pathogen dynamics in North American amphibians</t>
        </is>
      </c>
      <c r="H145" s="288">
        <v>10000</v>
      </c>
      <c r="I145" s="289">
        <v>10000</v>
      </c>
    </row>
    <row r="146" spans="1:9">
      <c r="A146" s="0">
        <f>HYPERLINK("https://rac.unm.edu/sp21/","Spring 2021 call for proposals")</f>
      </c>
      <c r="B146" s="0" t="inlineStr">
        <is>
          <t>Physical Sciences</t>
        </is>
      </c>
      <c r="C146" s="0" t="inlineStr">
        <is>
          <t>Dongchang Chen</t>
        </is>
      </c>
      <c r="D146" s="0" t="inlineStr">
        <is>
          <t>Assistant Professor</t>
        </is>
      </c>
      <c r="E146" s="0" t="inlineStr">
        <is>
          <t>College of Arts and Sciences</t>
        </is>
      </c>
      <c r="F146" s="0" t="inlineStr">
        <is>
          <t>Chemistry and Chemical Biology</t>
        </is>
      </c>
      <c r="G146" s="0" t="inlineStr">
        <is>
          <t>Probing “universal” structural rules and performance optimization strategies for high-rate Li-ion battery electrode materials</t>
        </is>
      </c>
      <c r="H146" s="290">
        <v>9277</v>
      </c>
      <c r="I146" s="291">
        <v>9277</v>
      </c>
    </row>
    <row r="147" spans="1:9">
      <c r="A147" s="0">
        <f>HYPERLINK("https://rac.unm.edu/sp21/","Spring 2021 call for proposals")</f>
      </c>
      <c r="B147" s="0" t="inlineStr">
        <is>
          <t>Fine Arts</t>
        </is>
      </c>
      <c r="C147" s="0" t="inlineStr">
        <is>
          <t>Kristin Ditlow</t>
        </is>
      </c>
      <c r="D147" s="0" t="inlineStr">
        <is>
          <t>Assistant Professor</t>
        </is>
      </c>
      <c r="E147" s="0" t="inlineStr">
        <is>
          <t>College of Fine Arts</t>
        </is>
      </c>
      <c r="F147" s="0" t="inlineStr">
        <is>
          <t>Music</t>
        </is>
      </c>
      <c r="G147" s="0" t="inlineStr">
        <is>
          <t>Arias, Fantasies, and Paraphrases</t>
        </is>
      </c>
      <c r="H147" s="292">
        <v>9898</v>
      </c>
      <c r="I147" s="293">
        <v>9898</v>
      </c>
    </row>
    <row r="148" spans="1:9">
      <c r="A148" s="0">
        <f>HYPERLINK("https://rac.unm.edu/sp21/","Spring 2021 call for proposals")</f>
      </c>
      <c r="B148" s="0" t="inlineStr">
        <is>
          <t>Fine Arts</t>
        </is>
      </c>
      <c r="C148" s="0" t="inlineStr">
        <is>
          <t>Matthew Forte</t>
        </is>
      </c>
      <c r="D148" s="0" t="inlineStr">
        <is>
          <t>Assistant Professor</t>
        </is>
      </c>
      <c r="E148" s="0" t="inlineStr">
        <is>
          <t>College of Fine Arts</t>
        </is>
      </c>
      <c r="F148" s="0" t="inlineStr">
        <is>
          <t>Music</t>
        </is>
      </c>
      <c r="G148" s="0" t="inlineStr">
        <is>
          <t>UNM Symphony and University Choir: A Concert for Healing</t>
        </is>
      </c>
      <c r="H148" s="294">
        <v>10000</v>
      </c>
      <c r="I148" s="295">
        <v>10000</v>
      </c>
    </row>
    <row r="149" spans="1:9">
      <c r="A149" s="0">
        <f>HYPERLINK("https://rac.unm.edu/sp21/","Spring 2021 call for proposals")</f>
      </c>
      <c r="B149" s="0" t="inlineStr">
        <is>
          <t>Humanities</t>
        </is>
      </c>
      <c r="C149" s="0" t="inlineStr">
        <is>
          <t>Gabriel Fries-Briggs</t>
        </is>
      </c>
      <c r="D149" s="0" t="inlineStr">
        <is>
          <t>Assistant Professor</t>
        </is>
      </c>
      <c r="E149" s="0" t="inlineStr">
        <is>
          <t>School of Architecture + Planning</t>
        </is>
      </c>
      <c r="F149" s="0" t="inlineStr">
        <is>
          <t>Architecture</t>
        </is>
      </c>
      <c r="G149" s="0" t="inlineStr">
        <is>
          <t>Imaging Architectural Labor</t>
        </is>
      </c>
      <c r="H149" s="296">
        <v>3960</v>
      </c>
      <c r="I149" s="297">
        <v>3960</v>
      </c>
    </row>
    <row r="150" spans="1:9">
      <c r="A150" s="0">
        <f>HYPERLINK("https://rac.unm.edu/sp21/","Spring 2021 call for proposals")</f>
      </c>
      <c r="B150" s="0" t="inlineStr">
        <is>
          <t>Engineering</t>
        </is>
      </c>
      <c r="C150" s="0" t="inlineStr">
        <is>
          <t>Nathan Jackson</t>
        </is>
      </c>
      <c r="D150" s="0" t="inlineStr">
        <is>
          <t>Assistant Professor</t>
        </is>
      </c>
      <c r="E150" s="0" t="inlineStr">
        <is>
          <t>School of Engineering</t>
        </is>
      </c>
      <c r="F150" s="0" t="inlineStr">
        <is>
          <t>Mechanical Engineering</t>
        </is>
      </c>
      <c r="G150" s="0" t="inlineStr">
        <is>
          <t>Development of Safer Next-Generation E-Cigarette Devices</t>
        </is>
      </c>
      <c r="H150" s="298">
        <v>9973</v>
      </c>
      <c r="I150" s="299">
        <v>9973</v>
      </c>
    </row>
    <row r="151" spans="1:9">
      <c r="A151" s="0">
        <f>HYPERLINK("https://rac.unm.edu/sp21/","Spring 2021 call for proposals")</f>
      </c>
      <c r="B151" s="0" t="inlineStr">
        <is>
          <t>Fine Arts</t>
        </is>
      </c>
      <c r="C151" s="0" t="inlineStr">
        <is>
          <t>Kristina Jacobsen</t>
        </is>
      </c>
      <c r="D151" s="0" t="inlineStr">
        <is>
          <t>Associate Professor</t>
        </is>
      </c>
      <c r="E151" s="0" t="inlineStr">
        <is>
          <t>College of Fine Arts</t>
        </is>
      </c>
      <c r="F151" s="0" t="inlineStr">
        <is>
          <t>Music/Anthropology (Ethnology)</t>
        </is>
      </c>
      <c r="G151" s="0" t="inlineStr">
        <is>
          <t>Songs from the Rez: Songwriting Workshops on the Navajo Nation</t>
        </is>
      </c>
      <c r="H151" s="300">
        <v>4000</v>
      </c>
      <c r="I151" s="301">
        <v>4000</v>
      </c>
    </row>
    <row r="152" spans="1:9">
      <c r="A152" s="0">
        <f>HYPERLINK("https://rac.unm.edu/sp21/","Spring 2021 call for proposals")</f>
      </c>
      <c r="B152" s="0" t="inlineStr">
        <is>
          <t>Humanities</t>
        </is>
      </c>
      <c r="C152" s="0" t="inlineStr">
        <is>
          <t>Kathleen Kambic</t>
        </is>
      </c>
      <c r="D152" s="0" t="inlineStr">
        <is>
          <t>Assistant Professor</t>
        </is>
      </c>
      <c r="E152" s="0" t="inlineStr">
        <is>
          <t>School of Architecture + Planning</t>
        </is>
      </c>
      <c r="F152" s="0" t="inlineStr">
        <is>
          <t>Landscape Architecture</t>
        </is>
      </c>
      <c r="G152" s="0" t="inlineStr">
        <is>
          <t>The Design Competition in Landscape Architecture: A Guide for Schools and Firms</t>
        </is>
      </c>
      <c r="H152" s="302">
        <v>4000</v>
      </c>
      <c r="I152" s="303">
        <v>4000</v>
      </c>
    </row>
    <row r="153" spans="1:9">
      <c r="A153" s="0">
        <f>HYPERLINK("https://rac.unm.edu/sp21/","Spring 2021 call for proposals")</f>
      </c>
      <c r="B153" s="0" t="inlineStr">
        <is>
          <t>Education</t>
        </is>
      </c>
      <c r="C153" s="0" t="inlineStr">
        <is>
          <t>David Lardier</t>
        </is>
      </c>
      <c r="D153" s="0" t="inlineStr">
        <is>
          <t>Assistant Professor</t>
        </is>
      </c>
      <c r="E153" s="0" t="inlineStr">
        <is>
          <t>College of Education and Human Sciences</t>
        </is>
      </c>
      <c r="F153" s="0" t="inlineStr">
        <is>
          <t>Individual, Family, and Community Education</t>
        </is>
      </c>
      <c r="G153" s="0" t="inlineStr">
        <is>
          <t>Virtual Communities of Practice: Measuring the Impact</t>
        </is>
      </c>
      <c r="H153" s="304">
        <v>9291</v>
      </c>
      <c r="I153" s="305">
        <v>9291</v>
      </c>
    </row>
    <row r="154" spans="1:9">
      <c r="A154" s="0">
        <f>HYPERLINK("https://rac.unm.edu/sp21/","Spring 2021 call for proposals")</f>
      </c>
      <c r="B154" s="0" t="inlineStr">
        <is>
          <t>Fine Arts</t>
        </is>
      </c>
      <c r="C154" s="0" t="inlineStr">
        <is>
          <t>Dominika Laster</t>
        </is>
      </c>
      <c r="D154" s="0" t="inlineStr">
        <is>
          <t>Associate Professor</t>
        </is>
      </c>
      <c r="E154" s="0" t="inlineStr">
        <is>
          <t>College of Fine Arts</t>
        </is>
      </c>
      <c r="F154" s="0" t="inlineStr">
        <is>
          <t>Department of Theatre and Dance</t>
        </is>
      </c>
      <c r="G154" s="0" t="inlineStr">
        <is>
          <t>Cities of Refuge:  Forced Migration and the Praxis of Hospitality</t>
        </is>
      </c>
      <c r="H154" s="306">
        <v>9704</v>
      </c>
      <c r="I154" s="307">
        <v>9704</v>
      </c>
    </row>
    <row r="155" spans="1:9">
      <c r="A155" s="0">
        <f>HYPERLINK("https://rac.unm.edu/sp21/","Spring 2021 call for proposals")</f>
      </c>
      <c r="B155" s="0" t="inlineStr">
        <is>
          <t>Humanities</t>
        </is>
      </c>
      <c r="C155" s="0" t="inlineStr">
        <is>
          <t>Michael Lechuga</t>
        </is>
      </c>
      <c r="D155" s="0" t="inlineStr">
        <is>
          <t>Assistant Professor</t>
        </is>
      </c>
      <c r="E155" s="0" t="inlineStr">
        <is>
          <t>College of Arts and Sciences</t>
        </is>
      </c>
      <c r="F155" s="0" t="inlineStr">
        <is>
          <t>Communication and Journalism</t>
        </is>
      </c>
      <c r="G155" s="0" t="inlineStr">
        <is>
          <t>Reconnections: Building Shared Embodiment in Virtual Environments</t>
        </is>
      </c>
      <c r="H155" s="308">
        <v>9600</v>
      </c>
      <c r="I155" s="309">
        <v>9600</v>
      </c>
    </row>
    <row r="156" spans="1:9">
      <c r="A156" s="0">
        <f>HYPERLINK("https://rac.unm.edu/sp21/","Spring 2021 call for proposals")</f>
      </c>
      <c r="B156" s="0" t="inlineStr">
        <is>
          <t>Social Sciences</t>
        </is>
      </c>
      <c r="C156" s="0" t="inlineStr">
        <is>
          <t>Agustin Leon-Moreta</t>
        </is>
      </c>
      <c r="D156" s="0" t="inlineStr">
        <is>
          <t>Assistant Professor</t>
        </is>
      </c>
      <c r="E156" s="0" t="inlineStr">
        <is>
          <t>College of Arts and Sciences</t>
        </is>
      </c>
      <c r="F156" s="0" t="inlineStr">
        <is>
          <t>School of Public Administration</t>
        </is>
      </c>
      <c r="G156" s="0" t="inlineStr">
        <is>
          <t>Land and Water State Acts (ACTS)</t>
        </is>
      </c>
      <c r="H156" s="310">
        <v>3500</v>
      </c>
      <c r="I156" s="311">
        <v>3500</v>
      </c>
    </row>
    <row r="157" spans="1:9">
      <c r="A157" s="0">
        <f>HYPERLINK("https://rac.unm.edu/sp21/","Spring 2021 call for proposals")</f>
      </c>
      <c r="B157" s="0" t="inlineStr">
        <is>
          <t>Social Sciences</t>
        </is>
      </c>
      <c r="C157" s="0" t="inlineStr">
        <is>
          <t>Yolanda C Lin</t>
        </is>
      </c>
      <c r="D157" s="0" t="inlineStr">
        <is>
          <t>Assistant Professor</t>
        </is>
      </c>
      <c r="E157" s="0" t="inlineStr">
        <is>
          <t>College of Arts and Sciences</t>
        </is>
      </c>
      <c r="F157" s="0" t="inlineStr">
        <is>
          <t>Geography and Environmental Studies</t>
        </is>
      </c>
      <c r="G157" s="0" t="inlineStr">
        <is>
          <t>Assessing counterfactuals as a mechanism for disaster risk communication</t>
        </is>
      </c>
      <c r="H157" s="312">
        <v>3969</v>
      </c>
      <c r="I157" s="313">
        <v>3969</v>
      </c>
    </row>
    <row r="158" spans="1:9">
      <c r="A158" s="0">
        <f>HYPERLINK("https://rac.unm.edu/sp21/","Spring 2021 call for proposals")</f>
      </c>
      <c r="B158" s="0" t="inlineStr">
        <is>
          <t>Humanities</t>
        </is>
      </c>
      <c r="C158" s="0" t="inlineStr">
        <is>
          <t>Cesar Lopez</t>
        </is>
      </c>
      <c r="D158" s="0" t="inlineStr">
        <is>
          <t>Assistant Professor</t>
        </is>
      </c>
      <c r="E158" s="0" t="inlineStr">
        <is>
          <t>School of Architecture + Planning</t>
        </is>
      </c>
      <c r="F158" s="0" t="inlineStr">
        <is>
          <t>Department of Architecture</t>
        </is>
      </c>
      <c r="G158" s="0" t="inlineStr">
        <is>
          <t>Edges, Exclusions, and Ecologies: An Architecture…</t>
        </is>
      </c>
      <c r="H158" s="314">
        <v>7300</v>
      </c>
      <c r="I158" s="315">
        <v>7300</v>
      </c>
    </row>
    <row r="159" spans="1:9">
      <c r="A159" s="0">
        <f>HYPERLINK("https://rac.unm.edu/sp21/","Spring 2021 call for proposals")</f>
      </c>
      <c r="B159" s="0" t="inlineStr">
        <is>
          <t>Fine Arts</t>
        </is>
      </c>
      <c r="C159" s="0" t="inlineStr">
        <is>
          <t>Justin Makemson</t>
        </is>
      </c>
      <c r="D159" s="0" t="inlineStr">
        <is>
          <t>Assistant Professor</t>
        </is>
      </c>
      <c r="E159" s="0" t="inlineStr">
        <is>
          <t>College of Fine Arts</t>
        </is>
      </c>
      <c r="F159" s="0" t="inlineStr">
        <is>
          <t>Department of Art</t>
        </is>
      </c>
      <c r="G159" s="0" t="inlineStr">
        <is>
          <t>Teaching Resiliency in Art Education</t>
        </is>
      </c>
      <c r="H159" s="316">
        <v>8000</v>
      </c>
      <c r="I159" s="317">
        <v>8000</v>
      </c>
    </row>
    <row r="160" spans="1:9">
      <c r="A160" s="0">
        <f>HYPERLINK("https://rac.unm.edu/sp21/","Spring 2021 call for proposals")</f>
      </c>
      <c r="B160" s="0" t="inlineStr">
        <is>
          <t>Life Sciences</t>
        </is>
      </c>
      <c r="C160" s="0" t="inlineStr">
        <is>
          <t>Hannah Marx</t>
        </is>
      </c>
      <c r="D160" s="0" t="inlineStr">
        <is>
          <t>Assistant Professor</t>
        </is>
      </c>
      <c r="E160" s="0" t="inlineStr">
        <is>
          <t>College of Arts and Sciences</t>
        </is>
      </c>
      <c r="F160" s="0" t="inlineStr">
        <is>
          <t>Biology</t>
        </is>
      </c>
      <c r="G160" s="0" t="inlineStr">
        <is>
          <t>Adaptability of piñon pine (Pinus edulis) populations to future hot droughts</t>
        </is>
      </c>
      <c r="H160" s="318">
        <v>10000</v>
      </c>
      <c r="I160" s="319">
        <v>10000</v>
      </c>
    </row>
    <row r="161" spans="1:9">
      <c r="A161" s="0">
        <f>HYPERLINK("https://rac.unm.edu/sp21/","Spring 2021 call for proposals")</f>
      </c>
      <c r="B161" s="0" t="inlineStr">
        <is>
          <t>Humanities</t>
        </is>
      </c>
      <c r="C161" s="0" t="inlineStr">
        <is>
          <t>Angelica Serna Jeri</t>
        </is>
      </c>
      <c r="D161" s="0" t="inlineStr">
        <is>
          <t>Assistant Professor</t>
        </is>
      </c>
      <c r="E161" s="0" t="inlineStr">
        <is>
          <t>College of Arts and Sciences</t>
        </is>
      </c>
      <c r="F161" s="0" t="inlineStr">
        <is>
          <t>Spanish and Portuguese</t>
        </is>
      </c>
      <c r="G161" s="0" t="inlineStr">
        <is>
          <t>The Huarochiri Manuscript archive: The experience of writing, speaking and translating Quechua</t>
        </is>
      </c>
      <c r="H161" s="320">
        <v>9815</v>
      </c>
      <c r="I161" s="321">
        <v>9815</v>
      </c>
    </row>
    <row r="162" spans="1:9">
      <c r="A162" s="0">
        <f>HYPERLINK("https://rac.unm.edu/fa20/","Fall 2020 call for proposals")</f>
      </c>
      <c r="B162" s="0" t="inlineStr">
        <is>
          <t>Fine Arts</t>
        </is>
      </c>
      <c r="C162" s="0" t="inlineStr">
        <is>
          <t>Ellen Babcock</t>
        </is>
      </c>
      <c r="D162" s="0" t="inlineStr">
        <is>
          <t>Associate Professor</t>
        </is>
      </c>
      <c r="E162" s="0" t="inlineStr">
        <is>
          <t>College of Fine Arts</t>
        </is>
      </c>
      <c r="F162" s="0" t="inlineStr">
        <is>
          <t>Art and Art History</t>
        </is>
      </c>
      <c r="G162" s="0" t="inlineStr">
        <is>
          <t>Interchange</t>
        </is>
      </c>
      <c r="H162" s="322">
        <v>4000</v>
      </c>
      <c r="I162" s="323">
        <v>4000</v>
      </c>
    </row>
    <row r="163" spans="1:9">
      <c r="A163" s="0">
        <f>HYPERLINK("https://rac.unm.edu/fa20/","Fall 2020 call for proposals")</f>
      </c>
      <c r="B163" s="0" t="inlineStr">
        <is>
          <t>Engineering</t>
        </is>
      </c>
      <c r="C163" s="0" t="inlineStr">
        <is>
          <t>Viktoriia Babicheva</t>
        </is>
      </c>
      <c r="D163" s="0" t="inlineStr">
        <is>
          <t>Assistant Professor</t>
        </is>
      </c>
      <c r="E163" s="0" t="inlineStr">
        <is>
          <t>School of Engineering</t>
        </is>
      </c>
      <c r="F163" s="0" t="inlineStr">
        <is>
          <t>Electrical and Computer Engineering</t>
        </is>
      </c>
      <c r="G163" s="0" t="inlineStr">
        <is>
          <t>Machine Learning Design for Laser Devices</t>
        </is>
      </c>
      <c r="H163" s="324">
        <v>3855</v>
      </c>
      <c r="I163" s="325">
        <v>3855</v>
      </c>
    </row>
    <row r="164" spans="1:9">
      <c r="A164" s="0">
        <f>HYPERLINK("https://rac.unm.edu/fa20/","Fall 2020 call for proposals")</f>
      </c>
      <c r="B164" s="0" t="inlineStr">
        <is>
          <t>Humanities</t>
        </is>
      </c>
      <c r="C164" s="0" t="inlineStr">
        <is>
          <t>Bethany Davila</t>
        </is>
      </c>
      <c r="D164" s="0" t="inlineStr">
        <is>
          <t>Associate Professor</t>
        </is>
      </c>
      <c r="E164" s="0" t="inlineStr">
        <is>
          <t>College of Arts and Sciences</t>
        </is>
      </c>
      <c r="F164" s="0" t="inlineStr">
        <is>
          <t>English</t>
        </is>
      </c>
      <c r="G164" s="0" t="inlineStr">
        <is>
          <t>Representations of Writing and Student Writers in a University Context</t>
        </is>
      </c>
      <c r="H164" s="326">
        <v>1400</v>
      </c>
      <c r="I164" s="327">
        <v>1400</v>
      </c>
    </row>
    <row r="165" spans="1:9">
      <c r="A165" s="0">
        <f>HYPERLINK("https://rac.unm.edu/fa20/","Fall 2020 call for proposals")</f>
      </c>
      <c r="B165" s="0" t="inlineStr">
        <is>
          <t>Life Sciences</t>
        </is>
      </c>
      <c r="C165" s="0" t="inlineStr">
        <is>
          <t>Anthony Fettes</t>
        </is>
      </c>
      <c r="D165" s="0" t="inlineStr">
        <is>
          <t>Assistant Professor</t>
        </is>
      </c>
      <c r="E165" s="0" t="inlineStr">
        <is>
          <t>School of Architecture + Planning</t>
        </is>
      </c>
      <c r="F165" s="0" t="inlineStr">
        <is>
          <t>Landscape Architecture</t>
        </is>
      </c>
      <c r="G165" s="0" t="inlineStr">
        <is>
          <t>Biophony as a Landscape Performance Metric – promoting acoustic literacy to explore relationships between soundscape ecology and ecological design</t>
        </is>
      </c>
      <c r="H165" s="328">
        <v>2500</v>
      </c>
      <c r="I165" s="329">
        <v>2500</v>
      </c>
    </row>
    <row r="166" spans="1:9">
      <c r="A166" s="0">
        <f>HYPERLINK("https://rac.unm.edu/fa20/","Fall 2020 call for proposals")</f>
      </c>
      <c r="B166" s="0" t="inlineStr">
        <is>
          <t>Fine Arts</t>
        </is>
      </c>
      <c r="C166" s="0" t="inlineStr">
        <is>
          <t>Richard Hermann</t>
        </is>
      </c>
      <c r="D166" s="0" t="inlineStr">
        <is>
          <t>Professor</t>
        </is>
      </c>
      <c r="E166" s="0" t="inlineStr">
        <is>
          <t>College of Fine Arts</t>
        </is>
      </c>
      <c r="F166" s="0" t="inlineStr">
        <is>
          <t>Music</t>
        </is>
      </c>
      <c r="G166" s="0" t="inlineStr">
        <is>
          <t>Chattering (a musical composition for chamber ensemble)</t>
        </is>
      </c>
      <c r="H166" s="330">
        <v>2900</v>
      </c>
      <c r="I166" s="331">
        <v>2900</v>
      </c>
    </row>
    <row r="167" spans="1:9">
      <c r="A167" s="0">
        <f>HYPERLINK("https://rac.unm.edu/fa20/","Fall 2020 call for proposals")</f>
      </c>
      <c r="B167" s="0" t="inlineStr">
        <is>
          <t>Life Sciences</t>
        </is>
      </c>
      <c r="C167" s="0" t="inlineStr">
        <is>
          <t>Margo Hurlocker</t>
        </is>
      </c>
      <c r="D167" s="0" t="inlineStr">
        <is>
          <t>Assistant Professor</t>
        </is>
      </c>
      <c r="E167" s="0" t="inlineStr">
        <is>
          <t>College of Arts and Sciences</t>
        </is>
      </c>
      <c r="F167" s="0" t="inlineStr">
        <is>
          <t>Psychology</t>
        </is>
      </c>
      <c r="G167" s="0" t="inlineStr">
        <is>
          <t>It takes a village: Soliciting feedback from all personnel in addiction treatment programs on how to improve the healthcare delivery system</t>
        </is>
      </c>
      <c r="H167" s="332">
        <v>9000</v>
      </c>
      <c r="I167" s="333">
        <v>9000</v>
      </c>
    </row>
    <row r="168" spans="1:9">
      <c r="A168" s="0">
        <f>HYPERLINK("https://rac.unm.edu/fa20/","Fall 2020 call for proposals")</f>
      </c>
      <c r="B168" s="0" t="inlineStr">
        <is>
          <t>Social Sciences</t>
        </is>
      </c>
      <c r="C168" s="0" t="inlineStr">
        <is>
          <t>Benjamin Jones</t>
        </is>
      </c>
      <c r="D168" s="0" t="inlineStr">
        <is>
          <t>Assistant Professor</t>
        </is>
      </c>
      <c r="E168" s="0" t="inlineStr">
        <is>
          <t>College of Arts and Sciences</t>
        </is>
      </c>
      <c r="F168" s="0" t="inlineStr">
        <is>
          <t>Economics</t>
        </is>
      </c>
      <c r="G168" s="0" t="inlineStr">
        <is>
          <t>Forests to Airsheds: Investigating Wildfire Smoke Exposure as a Financing Mechanism for Wildfire Risk Mitigation</t>
        </is>
      </c>
      <c r="H168" s="334">
        <v>3575</v>
      </c>
      <c r="I168" s="335">
        <v>3575</v>
      </c>
    </row>
    <row r="169" spans="1:9">
      <c r="A169" s="0">
        <f>HYPERLINK("https://rac.unm.edu/fa20/","Fall 2020 call for proposals")</f>
      </c>
      <c r="B169" s="0" t="inlineStr">
        <is>
          <t>Engineering</t>
        </is>
      </c>
      <c r="C169" s="0" t="inlineStr">
        <is>
          <t>Pankaj Kumar</t>
        </is>
      </c>
      <c r="D169" s="0" t="inlineStr">
        <is>
          <t>Assistant Professor</t>
        </is>
      </c>
      <c r="E169" s="0" t="inlineStr">
        <is>
          <t>School of Engineering</t>
        </is>
      </c>
      <c r="F169" s="0" t="inlineStr">
        <is>
          <t>Mechanical Engineering</t>
        </is>
      </c>
      <c r="G169" s="0" t="inlineStr">
        <is>
          <t>Ultrahigh Temperature Refractory High-entropy Alloy for Advancing Turbine Efficiency</t>
        </is>
      </c>
      <c r="H169" s="336">
        <v>4000</v>
      </c>
      <c r="I169" s="337">
        <v>4000</v>
      </c>
    </row>
    <row r="170" spans="1:9">
      <c r="A170" s="0">
        <f>HYPERLINK("https://rac.unm.edu/fa20/","Fall 2020 call for proposals")</f>
      </c>
      <c r="B170" s="0" t="inlineStr">
        <is>
          <t>Physical Sciences</t>
        </is>
      </c>
      <c r="C170" s="0" t="inlineStr">
        <is>
          <t>Dinesh Loomba</t>
        </is>
      </c>
      <c r="D170" s="0" t="inlineStr">
        <is>
          <t>Professor</t>
        </is>
      </c>
      <c r="E170" s="0" t="inlineStr">
        <is>
          <t>College of Fine Arts</t>
        </is>
      </c>
      <c r="F170" s="0" t="inlineStr">
        <is>
          <t>Physics and Astronomy</t>
        </is>
      </c>
      <c r="G170" s="0" t="inlineStr">
        <is>
          <t>Towards the First Detection of the Migdal Effect</t>
        </is>
      </c>
      <c r="H170" s="338">
        <v>9450</v>
      </c>
      <c r="I170" s="339">
        <v>9450</v>
      </c>
    </row>
    <row r="171" spans="1:9">
      <c r="A171" s="0">
        <f>HYPERLINK("https://rac.unm.edu/fa20/","Fall 2020 call for proposals")</f>
      </c>
      <c r="B171" s="0" t="inlineStr">
        <is>
          <t>Humanities</t>
        </is>
      </c>
      <c r="C171" s="0" t="inlineStr">
        <is>
          <t>Nahir Otano Gracia</t>
        </is>
      </c>
      <c r="D171" s="0" t="inlineStr">
        <is>
          <t>Assistant Professor</t>
        </is>
      </c>
      <c r="E171" s="0" t="inlineStr">
        <is>
          <t>College of Arts and Sciences</t>
        </is>
      </c>
      <c r="F171" s="0" t="inlineStr">
        <is>
          <t>English Language and Literature</t>
        </is>
      </c>
      <c r="G171" s="0" t="inlineStr">
        <is>
          <t>Translating Guillem de Torroella’s La faula: A medieval Arthurian text never translated to English</t>
        </is>
      </c>
      <c r="H171" s="340">
        <v>10000</v>
      </c>
      <c r="I171" s="341">
        <v>10000</v>
      </c>
    </row>
    <row r="172" spans="1:9">
      <c r="A172" s="0">
        <f>HYPERLINK("https://rac.unm.edu/fa20/","Fall 2020 call for proposals")</f>
      </c>
      <c r="B172" s="0" t="inlineStr">
        <is>
          <t>Humanities</t>
        </is>
      </c>
      <c r="C172" s="0" t="inlineStr">
        <is>
          <t>Eva Rodriguez-Gonzalez</t>
        </is>
      </c>
      <c r="D172" s="0" t="inlineStr">
        <is>
          <t>Associate Professor</t>
        </is>
      </c>
      <c r="E172" s="0" t="inlineStr">
        <is>
          <t>College of Arts and Sciences</t>
        </is>
      </c>
      <c r="F172" s="0" t="inlineStr">
        <is>
          <t>Spanish and Portuguese</t>
        </is>
      </c>
      <c r="G172" s="0" t="inlineStr">
        <is>
          <t>Learning Strategies and Individual differences in Language Learning based on community norms: Spanish, Galician and Portuguese</t>
        </is>
      </c>
      <c r="H172" s="342">
        <v>8080</v>
      </c>
      <c r="I172" s="343">
        <v>8080</v>
      </c>
    </row>
    <row r="173" spans="1:9">
      <c r="A173" s="0">
        <f>HYPERLINK("https://rac.unm.edu/fa20/","Fall 2020 call for proposals")</f>
      </c>
      <c r="B173" s="0" t="inlineStr">
        <is>
          <t>Social Sciences</t>
        </is>
      </c>
      <c r="C173" s="0" t="inlineStr">
        <is>
          <t>Trevor Spoelma</t>
        </is>
      </c>
      <c r="D173" s="0" t="inlineStr">
        <is>
          <t>Assistant Professor</t>
        </is>
      </c>
      <c r="E173" s="0" t="inlineStr">
        <is>
          <t>The James and Gail Ellis School of Business Leadership</t>
        </is>
      </c>
      <c r="F173" s="0" t="inlineStr">
        <is>
          <t>Organizational Studies</t>
        </is>
      </c>
      <c r="G173" s="0" t="inlineStr">
        <is>
          <t>Examining the effects of personal financial stress on leadership behavior</t>
        </is>
      </c>
      <c r="H173" s="344">
        <v>3750</v>
      </c>
      <c r="I173" s="345">
        <v>3750</v>
      </c>
    </row>
    <row r="174" spans="1:9">
      <c r="A174" s="0">
        <f>HYPERLINK("https://rac.unm.edu/fa20/","Fall 2020 call for proposals")</f>
      </c>
      <c r="B174" s="0" t="inlineStr">
        <is>
          <t>Education</t>
        </is>
      </c>
      <c r="C174" s="0" t="inlineStr">
        <is>
          <t>Roli Varma</t>
        </is>
      </c>
      <c r="D174" s="0" t="inlineStr">
        <is>
          <t>Professor</t>
        </is>
      </c>
      <c r="E174" s="0" t="inlineStr">
        <is>
          <t>College of Arts and Sciences</t>
        </is>
      </c>
      <c r="F174" s="0" t="inlineStr">
        <is>
          <t>Public Administration</t>
        </is>
      </c>
      <c r="G174" s="0" t="inlineStr">
        <is>
          <t>Choosing Computer Science among STEM by Women</t>
        </is>
      </c>
      <c r="H174" s="346">
        <v>4000</v>
      </c>
      <c r="I174" s="347">
        <v>4000</v>
      </c>
    </row>
    <row r="175" spans="1:9">
      <c r="A175" s="0">
        <f>HYPERLINK("https://rac.unm.edu/fa20/","Fall 2020 call for proposals")</f>
      </c>
      <c r="B175" s="0" t="inlineStr">
        <is>
          <t>Social Sciences</t>
        </is>
      </c>
      <c r="C175" s="0" t="inlineStr">
        <is>
          <t>Ian Wallace</t>
        </is>
      </c>
      <c r="D175" s="0" t="inlineStr">
        <is>
          <t>Assistant Professor</t>
        </is>
      </c>
      <c r="E175" s="0" t="inlineStr">
        <is>
          <t>College of Arts and Sciences</t>
        </is>
      </c>
      <c r="F175" s="0" t="inlineStr">
        <is>
          <t>Anthropology</t>
        </is>
      </c>
      <c r="G175" s="0" t="inlineStr">
        <is>
          <t>Orang Asli Osteoarthritis (OAOA) Study</t>
        </is>
      </c>
      <c r="H175" s="348">
        <v>9250</v>
      </c>
      <c r="I175" s="349">
        <v>9250</v>
      </c>
    </row>
    <row r="176" spans="1:9">
      <c r="A176" s="0">
        <f>HYPERLINK("https://rac.unm.edu/fa20/","Fall 2020 call for proposals")</f>
      </c>
      <c r="B176" s="0" t="inlineStr">
        <is>
          <t>Social Sciences</t>
        </is>
      </c>
      <c r="C176" s="0" t="inlineStr">
        <is>
          <t>Richard L. Wood</t>
        </is>
      </c>
      <c r="D176" s="0" t="inlineStr">
        <is>
          <t>Professor</t>
        </is>
      </c>
      <c r="E176" s="0" t="inlineStr">
        <is>
          <t>College of Arts and Sciences</t>
        </is>
      </c>
      <c r="F176" s="0" t="inlineStr">
        <is>
          <t>Sociology</t>
        </is>
      </c>
      <c r="G176" s="0" t="inlineStr">
        <is>
          <t>The ‘Reverse Mission’: How Missionaries in Latin America Became Activists in the U.S.A</t>
        </is>
      </c>
      <c r="H176" s="350">
        <v>3880</v>
      </c>
      <c r="I176" s="351">
        <v>3880</v>
      </c>
    </row>
    <row r="177" spans="1:9">
      <c r="A177" s="0">
        <f>HYPERLINK("https://rac.unm.edu/sp20/","Spring 2020 call for proposals")</f>
      </c>
      <c r="B177" s="0" t="inlineStr">
        <is>
          <t>Life Sciences</t>
        </is>
      </c>
      <c r="C177" s="0" t="inlineStr">
        <is>
          <t>Michael Andersen</t>
        </is>
      </c>
      <c r="D177" s="0" t="inlineStr">
        <is>
          <t>Assistant Professor</t>
        </is>
      </c>
      <c r="E177" s="0" t="inlineStr">
        <is>
          <t>College of Arts and Sciences</t>
        </is>
      </c>
      <c r="F177" s="0" t="inlineStr">
        <is>
          <t>Biology</t>
        </is>
      </c>
      <c r="G177" s="0" t="inlineStr">
        <is>
          <t>Island kingfishers as an emerging model system to study the genomics of speciation</t>
        </is>
      </c>
      <c r="H177" s="352">
        <v>10000</v>
      </c>
      <c r="I177" s="353">
        <v>10000</v>
      </c>
    </row>
    <row r="178" spans="1:9">
      <c r="A178" s="0">
        <f>HYPERLINK("https://rac.unm.edu/sp20/","Spring 2020 call for proposals")</f>
      </c>
      <c r="B178" s="0" t="inlineStr">
        <is>
          <t>Engineering</t>
        </is>
      </c>
      <c r="C178" s="0" t="inlineStr">
        <is>
          <t>Daniel Banuti</t>
        </is>
      </c>
      <c r="D178" s="0" t="inlineStr">
        <is>
          <t>Assistant Professor</t>
        </is>
      </c>
      <c r="E178" s="0" t="inlineStr">
        <is>
          <t>School of Engineering</t>
        </is>
      </c>
      <c r="F178" s="0" t="inlineStr">
        <is>
          <t>Mechanical Engineering</t>
        </is>
      </c>
      <c r="G178" s="0" t="inlineStr">
        <is>
          <t>Towards tree-resolving wildfire predictions</t>
        </is>
      </c>
      <c r="H178" s="354">
        <v>2868</v>
      </c>
      <c r="I178" s="355">
        <v>2868</v>
      </c>
    </row>
    <row r="179" spans="1:9">
      <c r="A179" s="0">
        <f>HYPERLINK("https://rac.unm.edu/sp20/","Spring 2020 call for proposals")</f>
      </c>
      <c r="B179" s="0" t="inlineStr">
        <is>
          <t>Humanities</t>
        </is>
      </c>
      <c r="C179" s="0" t="inlineStr">
        <is>
          <t>Dora Careaga</t>
        </is>
      </c>
      <c r="D179" s="0" t="inlineStr">
        <is>
          <t>Lecturer</t>
        </is>
      </c>
      <c r="E179" s="0" t="inlineStr">
        <is>
          <t>College of Arts and Sciences</t>
        </is>
      </c>
      <c r="F179" s="0" t="inlineStr">
        <is>
          <t>Chicana and Chicano Studies</t>
        </is>
      </c>
      <c r="G179" s="0" t="inlineStr">
        <is>
          <t>Documentary Project - Tomiyauhatl: La Niña Afro de los Ojos Oliva</t>
        </is>
      </c>
      <c r="H179" s="356">
        <v>9260</v>
      </c>
      <c r="I179" s="357">
        <v>9260</v>
      </c>
    </row>
    <row r="180" spans="1:9">
      <c r="A180" s="0">
        <f>HYPERLINK("https://rac.unm.edu/sp20/","Spring 2020 call for proposals")</f>
      </c>
      <c r="B180" s="0" t="inlineStr">
        <is>
          <t>Physical Sciences</t>
        </is>
      </c>
      <c r="C180" s="0" t="inlineStr">
        <is>
          <t>Yi He</t>
        </is>
      </c>
      <c r="D180" s="0" t="inlineStr">
        <is>
          <t>Assistant Professor</t>
        </is>
      </c>
      <c r="E180" s="0" t="inlineStr">
        <is>
          <t>College of Arts and Sciences</t>
        </is>
      </c>
      <c r="F180" s="0" t="inlineStr">
        <is>
          <t>Chemistry and Chemical Biology</t>
        </is>
      </c>
      <c r="G180" s="0" t="inlineStr">
        <is>
          <t>Prediction of the dynamic structure ensembles of intrinsically  disordered proteins</t>
        </is>
      </c>
      <c r="H180" s="358">
        <v>9890</v>
      </c>
      <c r="I180" s="359">
        <v>9890</v>
      </c>
    </row>
    <row r="181" spans="1:9">
      <c r="A181" s="0">
        <f>HYPERLINK("https://rac.unm.edu/sp20/","Spring 2020 call for proposals")</f>
      </c>
      <c r="B181" s="0" t="inlineStr">
        <is>
          <t>Social Sciences</t>
        </is>
      </c>
      <c r="C181" s="0" t="inlineStr">
        <is>
          <t>Christian Koops</t>
        </is>
      </c>
      <c r="D181" s="0" t="inlineStr">
        <is>
          <t>Associate Professor</t>
        </is>
      </c>
      <c r="E181" s="0" t="inlineStr">
        <is>
          <t>College of Arts and Sciences</t>
        </is>
      </c>
      <c r="F181" s="0" t="inlineStr">
        <is>
          <t>Department of Linguistics</t>
        </is>
      </c>
      <c r="G181" s="0" t="inlineStr">
        <is>
          <t>A linguistic data management system for morphologically complex tone languages</t>
        </is>
      </c>
      <c r="H181" s="360">
        <v>3740</v>
      </c>
      <c r="I181" s="361">
        <v>3740</v>
      </c>
    </row>
    <row r="182" spans="1:9">
      <c r="A182" s="0">
        <f>HYPERLINK("https://rac.unm.edu/sp20/","Spring 2020 call for proposals")</f>
      </c>
      <c r="B182" s="0" t="inlineStr">
        <is>
          <t>Humanities</t>
        </is>
      </c>
      <c r="C182" s="0" t="inlineStr">
        <is>
          <t>Matthew Mingus</t>
        </is>
      </c>
      <c r="D182" s="0" t="inlineStr">
        <is>
          <t>Associate Professor</t>
        </is>
      </c>
      <c r="E182" s="0" t="inlineStr">
        <is>
          <t>UNM-Gallup</t>
        </is>
      </c>
      <c r="F182" s="0" t="inlineStr">
        <is>
          <t>Fine Arts, Humanities, and Social Sciences</t>
        </is>
      </c>
      <c r="G182" s="0" t="inlineStr">
        <is>
          <t>A History of Mapping the Navajo Nation</t>
        </is>
      </c>
      <c r="H182" s="362">
        <v>3658</v>
      </c>
      <c r="I182" s="363">
        <v>3658</v>
      </c>
    </row>
    <row r="183" spans="1:9">
      <c r="A183" s="0">
        <f>HYPERLINK("https://rac.unm.edu/sp20/","Spring 2020 call for proposals")</f>
      </c>
      <c r="B183" s="0" t="inlineStr">
        <is>
          <t>Humanities</t>
        </is>
      </c>
      <c r="C183" s="0" t="inlineStr">
        <is>
          <t>Dawn Nordquist</t>
        </is>
      </c>
      <c r="D183" s="0" t="inlineStr">
        <is>
          <t>Lecturer</t>
        </is>
      </c>
      <c r="E183" s="0" t="inlineStr">
        <is>
          <t>College of Arts and Sciences</t>
        </is>
      </c>
      <c r="F183" s="0" t="inlineStr">
        <is>
          <t>Linguistics</t>
        </is>
      </c>
      <c r="G183" s="0" t="inlineStr">
        <is>
          <t>Research Your Language</t>
        </is>
      </c>
      <c r="H183" s="364">
        <v>3600</v>
      </c>
      <c r="I183" s="365">
        <v>3600</v>
      </c>
    </row>
    <row r="184" spans="1:9">
      <c r="A184" s="0">
        <f>HYPERLINK("https://rac.unm.edu/sp20/","Spring 2020 call for proposals")</f>
      </c>
      <c r="B184" s="0" t="inlineStr">
        <is>
          <t>Fine Arts</t>
        </is>
      </c>
      <c r="C184" s="0" t="inlineStr">
        <is>
          <t>Maaman Rezaeetazangi</t>
        </is>
      </c>
      <c r="D184" s="0" t="inlineStr">
        <is>
          <t>Assistant Professor</t>
        </is>
      </c>
      <c r="E184" s="0" t="inlineStr">
        <is>
          <t>College of Fine Arts</t>
        </is>
      </c>
      <c r="F184" s="0" t="inlineStr">
        <is>
          <t>Film and Digital Arts</t>
        </is>
      </c>
      <c r="G184" s="0" t="inlineStr">
        <is>
          <t>Ameiah (working title)</t>
        </is>
      </c>
      <c r="H184" s="366">
        <v>10000</v>
      </c>
      <c r="I184" s="367">
        <v>10000</v>
      </c>
    </row>
    <row r="185" spans="1:9">
      <c r="A185" s="0">
        <f>HYPERLINK("https://rac.unm.edu/sp20/","Spring 2020 call for proposals")</f>
      </c>
      <c r="B185" s="0" t="inlineStr">
        <is>
          <t>Social Sciences</t>
        </is>
      </c>
      <c r="C185" s="0" t="inlineStr">
        <is>
          <t>Catherine Rhodes</t>
        </is>
      </c>
      <c r="D185" s="0" t="inlineStr">
        <is>
          <t>Assistant Professor</t>
        </is>
      </c>
      <c r="E185" s="0" t="inlineStr">
        <is>
          <t>College of Arts and Sciences</t>
        </is>
      </c>
      <c r="F185" s="0" t="inlineStr">
        <is>
          <t>Anthropology</t>
        </is>
      </c>
      <c r="G185" s="0" t="inlineStr">
        <is>
          <t>U tukulil maaya: Maya ways of knowing and the socio-cultural foundations of cognition</t>
        </is>
      </c>
      <c r="H185" s="368">
        <v>6199</v>
      </c>
      <c r="I185" s="369">
        <v>6199</v>
      </c>
    </row>
    <row r="186" spans="1:9">
      <c r="A186" s="0">
        <f>HYPERLINK("https://rac.unm.edu/sp20/","Spring 2020 call for proposals")</f>
      </c>
      <c r="B186" s="0" t="inlineStr">
        <is>
          <t>Physical Sciences</t>
        </is>
      </c>
      <c r="C186" s="0" t="inlineStr">
        <is>
          <t>Mousumi Roy</t>
        </is>
      </c>
      <c r="D186" s="0" t="inlineStr">
        <is>
          <t>Associate Professor</t>
        </is>
      </c>
      <c r="E186" s="0" t="inlineStr">
        <is>
          <t>College of Arts and Sciences</t>
        </is>
      </c>
      <c r="F186" s="0" t="inlineStr">
        <is>
          <t>Physics and Astronomy</t>
        </is>
      </c>
      <c r="G186" s="0" t="inlineStr">
        <is>
          <t>What controls the shape of composite cone volcanoes?</t>
        </is>
      </c>
      <c r="H186" s="370">
        <v>9940</v>
      </c>
      <c r="I186" s="371">
        <v>9940</v>
      </c>
    </row>
    <row r="187" spans="1:9">
      <c r="A187" s="0">
        <f>HYPERLINK("https://rac.unm.edu/sp20/","Spring 2020 call for proposals")</f>
      </c>
      <c r="B187" s="0" t="inlineStr">
        <is>
          <t>Social Sciences</t>
        </is>
      </c>
      <c r="C187" s="0" t="inlineStr">
        <is>
          <t>Oleksandr Tkachenko</t>
        </is>
      </c>
      <c r="D187" s="0" t="inlineStr">
        <is>
          <t>Assistant Professor</t>
        </is>
      </c>
      <c r="E187" s="0" t="inlineStr">
        <is>
          <t>College of University Libraries and Learning Sciences</t>
        </is>
      </c>
      <c r="F187" s="0" t="inlineStr">
        <is>
          <t>Organization, Information and Learning Sciences Program</t>
        </is>
      </c>
      <c r="G187" s="0" t="inlineStr">
        <is>
          <t>Opening the “black-box” of feedback-seeking behavior in organizations</t>
        </is>
      </c>
      <c r="H187" s="372">
        <v>3700</v>
      </c>
      <c r="I187" s="373">
        <v>3700</v>
      </c>
    </row>
    <row r="188" spans="1:9">
      <c r="A188" s="0">
        <f>HYPERLINK("https://rac.unm.edu/sp20/","Spring 2020 call for proposals")</f>
      </c>
      <c r="B188" s="0" t="inlineStr">
        <is>
          <t>Social Sciences</t>
        </is>
      </c>
      <c r="C188" s="0" t="inlineStr">
        <is>
          <t>Jennifer Tucker</t>
        </is>
      </c>
      <c r="D188" s="0" t="inlineStr">
        <is>
          <t>Assistant Professor</t>
        </is>
      </c>
      <c r="E188" s="0" t="inlineStr">
        <is>
          <t>School of Architecture + Planning</t>
        </is>
      </c>
      <c r="F188" s="0" t="inlineStr">
        <is>
          <t>Community and Regional Planning</t>
        </is>
      </c>
      <c r="G188" s="0" t="inlineStr">
        <is>
          <t>The Urban Politics of Informal Recycling</t>
        </is>
      </c>
      <c r="H188" s="374">
        <v>10000</v>
      </c>
      <c r="I188" s="375">
        <v>10000</v>
      </c>
    </row>
    <row r="189" spans="1:9">
      <c r="A189" s="0">
        <f>HYPERLINK("https://rac.unm.edu/sp20/","Spring 2020 call for proposals")</f>
      </c>
      <c r="B189" s="0" t="inlineStr">
        <is>
          <t>Social Sciences</t>
        </is>
      </c>
      <c r="C189" s="0" t="inlineStr">
        <is>
          <t>Xiaoyang Wang</t>
        </is>
      </c>
      <c r="D189" s="0" t="inlineStr">
        <is>
          <t>Assistant Professor</t>
        </is>
      </c>
      <c r="E189" s="0" t="inlineStr">
        <is>
          <t>College of Arts and Sciences</t>
        </is>
      </c>
      <c r="F189" s="0" t="inlineStr">
        <is>
          <t>Economics</t>
        </is>
      </c>
      <c r="G189" s="0" t="inlineStr">
        <is>
          <t>Believe in Climate Change or Not? Evidence from Commodity Derivatives Markets</t>
        </is>
      </c>
      <c r="H189" s="376">
        <v>3795</v>
      </c>
      <c r="I189" s="377">
        <v>3795</v>
      </c>
    </row>
    <row r="190" spans="1:9">
      <c r="A190" s="0">
        <f>HYPERLINK("https://rac.unm.edu/sp20/","Spring 2020 call for proposals")</f>
      </c>
      <c r="B190" s="0" t="inlineStr">
        <is>
          <t>Social Sciences</t>
        </is>
      </c>
      <c r="C190" s="0" t="inlineStr">
        <is>
          <t>Owen Whooley</t>
        </is>
      </c>
      <c r="D190" s="0" t="inlineStr">
        <is>
          <t>Associate Professor</t>
        </is>
      </c>
      <c r="E190" s="0" t="inlineStr">
        <is>
          <t>College of Arts and Sciences</t>
        </is>
      </c>
      <c r="F190" s="0" t="inlineStr">
        <is>
          <t>Sociology</t>
        </is>
      </c>
      <c r="G190" s="0" t="inlineStr">
        <is>
          <t>Treatment on the Front Lines: How Mental Health Professionals Navigate the Challenges of Community Mental Health Work</t>
        </is>
      </c>
      <c r="H190" s="378">
        <v>3375</v>
      </c>
      <c r="I190" s="379">
        <v>3375</v>
      </c>
    </row>
    <row r="191" spans="1:9">
      <c r="A191" s="0">
        <f>HYPERLINK("https://rac.unm.edu/sp20/","Spring 2020 call for proposals")</f>
      </c>
      <c r="B191" s="0" t="inlineStr">
        <is>
          <t>Humanities</t>
        </is>
      </c>
      <c r="C191" s="0" t="inlineStr">
        <is>
          <t>Mohammad Yousuf</t>
        </is>
      </c>
      <c r="D191" s="0" t="inlineStr">
        <is>
          <t>Assistant Professor</t>
        </is>
      </c>
      <c r="E191" s="0" t="inlineStr">
        <is>
          <t>College of Arts and Sciences</t>
        </is>
      </c>
      <c r="F191" s="0" t="inlineStr">
        <is>
          <t>Communication and Journalism</t>
        </is>
      </c>
      <c r="G191" s="0" t="inlineStr">
        <is>
          <t>Influences of News Media Routines on Fact-checking Practice: Towards A Theory of Combating Misinformation</t>
        </is>
      </c>
      <c r="H191" s="380">
        <v>8657</v>
      </c>
      <c r="I191" s="381">
        <v>8657</v>
      </c>
    </row>
    <row r="192" spans="1:9">
      <c r="A192" s="0">
        <f>HYPERLINK("https://rac.unm.edu/fa19/","Fall 2019 call for proposals")</f>
      </c>
      <c r="B192" s="0" t="inlineStr">
        <is>
          <t>Fine Arts</t>
        </is>
      </c>
      <c r="C192" s="0" t="inlineStr">
        <is>
          <t>Jeffrey Brooks</t>
        </is>
      </c>
      <c r="D192" s="0" t="inlineStr">
        <is>
          <t>Assistant Professor</t>
        </is>
      </c>
      <c r="E192" s="0" t="inlineStr">
        <is>
          <t>College of Fine Arts</t>
        </is>
      </c>
      <c r="F192" s="0" t="inlineStr">
        <is>
          <t>Music</t>
        </is>
      </c>
      <c r="G192" s="0" t="inlineStr">
        <is>
          <t>Clarinet Meets Guitar: Commissions, Recording for International Release, and Performances of Substantial New Works for Clarinet and Guitar.</t>
        </is>
      </c>
      <c r="H192" s="382">
        <v>10000</v>
      </c>
      <c r="I192" s="383">
        <v>10000</v>
      </c>
    </row>
    <row r="193" spans="1:9">
      <c r="A193" s="0">
        <f>HYPERLINK("https://rac.unm.edu/fa19/","Fall 2019 call for proposals")</f>
      </c>
      <c r="B193" s="0" t="inlineStr">
        <is>
          <t>Engineering</t>
        </is>
      </c>
      <c r="C193" s="0" t="inlineStr">
        <is>
          <t>Nicholas Ferenchak</t>
        </is>
      </c>
      <c r="D193" s="0" t="inlineStr">
        <is>
          <t>Assistant Professor</t>
        </is>
      </c>
      <c r="E193" s="0" t="inlineStr">
        <is>
          <t>School of Engineering</t>
        </is>
      </c>
      <c r="F193" s="0" t="inlineStr">
        <is>
          <t>Civil, Construction and Environmental Engineering</t>
        </is>
      </c>
      <c r="G193" s="0" t="inlineStr">
        <is>
          <t>Autonomous Vehicle Communication Strategies for Drivers and Bicyclists Modeled in Virtual Reality</t>
        </is>
      </c>
      <c r="H193" s="384">
        <v>1300</v>
      </c>
      <c r="I193" s="385">
        <v>1300</v>
      </c>
    </row>
    <row r="194" spans="1:9">
      <c r="A194" s="0">
        <f>HYPERLINK("https://rac.unm.edu/fa19/","Fall 2019 call for proposals")</f>
      </c>
      <c r="B194" s="0" t="inlineStr">
        <is>
          <t>Social Sciences</t>
        </is>
      </c>
      <c r="C194" s="0" t="inlineStr">
        <is>
          <t>Xi Gong</t>
        </is>
      </c>
      <c r="D194" s="0" t="inlineStr">
        <is>
          <t>Assistant Professor</t>
        </is>
      </c>
      <c r="E194" s="0" t="inlineStr">
        <is>
          <t>College of Arts and Sciences</t>
        </is>
      </c>
      <c r="F194" s="0" t="inlineStr">
        <is>
          <t>Department of Geography and Environmental Studies</t>
        </is>
      </c>
      <c r="G194" s="0" t="inlineStr">
        <is>
          <t>Industrial Air Pollution and Adverse Birth Outcomes in New Mexico – An Artificial Intelligence Approach Using Big Health and Environmental Data</t>
        </is>
      </c>
      <c r="H194" s="386">
        <v>9996</v>
      </c>
      <c r="I194" s="387">
        <v>9996</v>
      </c>
    </row>
    <row r="195" spans="1:9">
      <c r="A195" s="0">
        <f>HYPERLINK("https://rac.unm.edu/fa19/","Fall 2019 call for proposals")</f>
      </c>
      <c r="B195" s="0" t="inlineStr">
        <is>
          <t>Fine Arts</t>
        </is>
      </c>
      <c r="C195" s="0" t="inlineStr">
        <is>
          <t>Amanda Hamp</t>
        </is>
      </c>
      <c r="D195" s="0" t="inlineStr">
        <is>
          <t>Assistant Professor</t>
        </is>
      </c>
      <c r="E195" s="0" t="inlineStr">
        <is>
          <t>College of Fine Arts</t>
        </is>
      </c>
      <c r="F195" s="0" t="inlineStr">
        <is>
          <t>Theatre and Dance</t>
        </is>
      </c>
      <c r="G195" s="0" t="inlineStr">
        <is>
          <t>Beneath the Visual: Socio-Somatic Choreography in the 21st Century</t>
        </is>
      </c>
      <c r="H195" s="388">
        <v>5272</v>
      </c>
      <c r="I195" s="389">
        <v>5272</v>
      </c>
    </row>
    <row r="196" spans="1:9">
      <c r="A196" s="0">
        <f>HYPERLINK("https://rac.unm.edu/fa19/","Fall 2019 call for proposals")</f>
      </c>
      <c r="B196" s="0" t="inlineStr">
        <is>
          <t>Social Sciences</t>
        </is>
      </c>
      <c r="C196" s="0" t="inlineStr">
        <is>
          <t>Wendy Hansen</t>
        </is>
      </c>
      <c r="D196" s="0" t="inlineStr">
        <is>
          <t>Professor</t>
        </is>
      </c>
      <c r="E196" s="0" t="inlineStr">
        <is>
          <t>College of Arts and Sciences</t>
        </is>
      </c>
      <c r="F196" s="0" t="inlineStr">
        <is>
          <t>Political Science</t>
        </is>
      </c>
      <c r="G196" s="0" t="inlineStr">
        <is>
          <t>Refugee Resettlement and Integration</t>
        </is>
      </c>
      <c r="H196" s="390">
        <v>7450</v>
      </c>
      <c r="I196" s="391">
        <v>7450</v>
      </c>
    </row>
    <row r="197" spans="1:9">
      <c r="A197" s="0">
        <f>HYPERLINK("https://rac.unm.edu/fa19/","Fall 2019 call for proposals")</f>
      </c>
      <c r="B197" s="0" t="inlineStr">
        <is>
          <t>Education</t>
        </is>
      </c>
      <c r="C197" s="0" t="inlineStr">
        <is>
          <t>Renee Howells</t>
        </is>
      </c>
      <c r="D197" s="0" t="inlineStr">
        <is>
          <t>Assistant Professor</t>
        </is>
      </c>
      <c r="E197" s="0" t="inlineStr">
        <is>
          <t>College of Education and Human Sciences</t>
        </is>
      </c>
      <c r="F197" s="0" t="inlineStr">
        <is>
          <t>Individual, Family, and Community Education</t>
        </is>
      </c>
      <c r="G197" s="0" t="inlineStr">
        <is>
          <t>Exploring the Identity Development of Individuals with Siblings with Disabilities</t>
        </is>
      </c>
      <c r="H197" s="392">
        <v>3937</v>
      </c>
      <c r="I197" s="393">
        <v>3937</v>
      </c>
    </row>
    <row r="198" spans="1:9">
      <c r="A198" s="0">
        <f>HYPERLINK("https://rac.unm.edu/fa19/","Fall 2019 call for proposals")</f>
      </c>
      <c r="B198" s="0" t="inlineStr">
        <is>
          <t>Social Sciences</t>
        </is>
      </c>
      <c r="C198" s="0" t="inlineStr">
        <is>
          <t>Jami Nunez</t>
        </is>
      </c>
      <c r="D198" s="0" t="inlineStr">
        <is>
          <t>Assistant Professor</t>
        </is>
      </c>
      <c r="E198" s="0" t="inlineStr">
        <is>
          <t>College of Arts and Sciences</t>
        </is>
      </c>
      <c r="F198" s="0" t="inlineStr">
        <is>
          <t>Political Science</t>
        </is>
      </c>
      <c r="G198" s="0" t="inlineStr">
        <is>
          <t>Governing Scare Water Resources in the Honduran Dry Corridor</t>
        </is>
      </c>
      <c r="H198" s="394">
        <v>10000</v>
      </c>
      <c r="I198" s="395">
        <v>10000</v>
      </c>
    </row>
    <row r="199" spans="1:9">
      <c r="A199" s="0">
        <f>HYPERLINK("https://rac.unm.edu/fa19/","Fall 2019 call for proposals")</f>
      </c>
      <c r="B199" s="0" t="inlineStr">
        <is>
          <t>Fine Arts</t>
        </is>
      </c>
      <c r="C199" s="0" t="inlineStr">
        <is>
          <t>Michael Walker</t>
        </is>
      </c>
      <c r="D199" s="0" t="inlineStr">
        <is>
          <t>Assistant Professor</t>
        </is>
      </c>
      <c r="E199" s="0" t="inlineStr">
        <is>
          <t>College of Fine Arts</t>
        </is>
      </c>
      <c r="F199" s="0" t="inlineStr">
        <is>
          <t>Music</t>
        </is>
      </c>
      <c r="G199" s="0" t="inlineStr">
        <is>
          <t>Between Us Now: Music for Soprano, Horn, and Piano</t>
        </is>
      </c>
      <c r="H199" s="396">
        <v>9750</v>
      </c>
      <c r="I199" s="397">
        <v>9750</v>
      </c>
    </row>
    <row r="200" spans="1:9">
      <c r="A200" s="0">
        <f>HYPERLINK("https://rac.unm.edu/fa19/","Fall 2019 call for proposals")</f>
      </c>
      <c r="B200" s="0" t="inlineStr">
        <is>
          <t>Social Sciences</t>
        </is>
      </c>
      <c r="C200" s="0" t="inlineStr">
        <is>
          <t>Eli Wilson</t>
        </is>
      </c>
      <c r="D200" s="0" t="inlineStr">
        <is>
          <t>Assistant Professor</t>
        </is>
      </c>
      <c r="E200" s="0" t="inlineStr">
        <is>
          <t>College of Arts and Sciences</t>
        </is>
      </c>
      <c r="F200" s="0" t="inlineStr">
        <is>
          <t>Sociology</t>
        </is>
      </c>
      <c r="G200" s="0" t="inlineStr">
        <is>
          <t>Working the New Urban Economy: Craft Beer and Crafted Careers in Two American Cities</t>
        </is>
      </c>
      <c r="H200" s="398">
        <v>9985</v>
      </c>
      <c r="I200" s="399">
        <v>9985</v>
      </c>
    </row>
    <row r="201" spans="1:9">
      <c r="A201" s="0">
        <f>HYPERLINK("https://rac.unm.edu/fa19/","Fall 2019 call for proposals")</f>
      </c>
      <c r="B201" s="0" t="inlineStr">
        <is>
          <t>Education</t>
        </is>
      </c>
      <c r="C201" s="0" t="inlineStr">
        <is>
          <t>Shixi Zhao</t>
        </is>
      </c>
      <c r="D201" s="0" t="inlineStr">
        <is>
          <t>Assistant Professor</t>
        </is>
      </c>
      <c r="E201" s="0" t="inlineStr">
        <is>
          <t>College of Education and Human Sciences</t>
        </is>
      </c>
      <c r="F201" s="0" t="inlineStr">
        <is>
          <t>Department of Health, Exercise and Sports Sciences</t>
        </is>
      </c>
      <c r="G201" s="0" t="inlineStr">
        <is>
          <t>Parents’ Acceptance of Physicians’ Recommendation regarding Autism Spectrum Disorder Genetic Testing</t>
        </is>
      </c>
      <c r="H201" s="400">
        <v>7900</v>
      </c>
      <c r="I201" s="401">
        <v>7900</v>
      </c>
    </row>
    <row r="202" spans="1:9">
      <c r="A202" s="0">
        <f>HYPERLINK("https://rac.unm.edu/sp19/","Spring 2019 call for proposals")</f>
      </c>
      <c r="B202" s="0" t="inlineStr">
        <is>
          <t>Humanities</t>
        </is>
      </c>
      <c r="C202" s="0" t="inlineStr">
        <is>
          <t>Aaron Cayer</t>
        </is>
      </c>
      <c r="D202" s="0" t="inlineStr">
        <is>
          <t>Assistant Professor</t>
        </is>
      </c>
      <c r="E202" s="0" t="inlineStr">
        <is>
          <t>School of Architecture + Planning</t>
        </is>
      </c>
      <c r="F202" s="0" t="inlineStr">
        <is>
          <t>Architecture</t>
        </is>
      </c>
      <c r="G202" s="0" t="inlineStr">
        <is>
          <t>Design and Profit: Architecture Practice at the Dawn of Neoliberalism</t>
        </is>
      </c>
      <c r="H202" s="402">
        <v>7820</v>
      </c>
      <c r="I202" s="403">
        <v>7820</v>
      </c>
    </row>
    <row r="203" spans="1:9">
      <c r="A203" s="0">
        <f>HYPERLINK("https://rac.unm.edu/sp19/","Spring 2019 call for proposals")</f>
      </c>
      <c r="B203" s="0" t="inlineStr">
        <is>
          <t>Social Sciences</t>
        </is>
      </c>
      <c r="C203" s="0" t="inlineStr">
        <is>
          <t>Andrea Hetrick</t>
        </is>
      </c>
      <c r="D203" s="0" t="inlineStr">
        <is>
          <t>Assistant Professor</t>
        </is>
      </c>
      <c r="E203" s="0" t="inlineStr">
        <is>
          <t>The James and Gail Ellis School of Business Leadership</t>
        </is>
      </c>
      <c r="F203" s="0" t="inlineStr">
        <is>
          <t>Organizational Studies</t>
        </is>
      </c>
      <c r="G203" s="0" t="inlineStr">
        <is>
          <t>Please accept my help: Gender and responses to rejected offers to help at work</t>
        </is>
      </c>
      <c r="H203" s="404">
        <v>10000</v>
      </c>
      <c r="I203" s="405">
        <v>10000</v>
      </c>
    </row>
    <row r="204" spans="1:9">
      <c r="A204" s="0">
        <f>HYPERLINK("https://rac.unm.edu/sp19/","Spring 2019 call for proposals")</f>
      </c>
      <c r="B204" s="0" t="inlineStr">
        <is>
          <t>Social Sciences</t>
        </is>
      </c>
      <c r="C204" s="0" t="inlineStr">
        <is>
          <t>Shirley Heying</t>
        </is>
      </c>
      <c r="D204" s="0" t="inlineStr">
        <is>
          <t>Assistant Professor</t>
        </is>
      </c>
      <c r="E204" s="0" t="inlineStr">
        <is>
          <t>UNM-Gallup</t>
        </is>
      </c>
      <c r="F204" s="0" t="inlineStr">
        <is>
          <t>Arts and Sciences Division</t>
        </is>
      </c>
      <c r="G204" s="0" t="inlineStr">
        <is>
          <t>Child Survivors of Genocide: Trauma, Resilience, and Indigeneity in Guatemala</t>
        </is>
      </c>
      <c r="H204" s="406">
        <v>3434</v>
      </c>
      <c r="I204" s="407">
        <v>3434</v>
      </c>
    </row>
    <row r="205" spans="1:9">
      <c r="A205" s="0">
        <f>HYPERLINK("https://rac.unm.edu/sp19/","Spring 2019 call for proposals")</f>
      </c>
      <c r="B205" s="0" t="inlineStr">
        <is>
          <t>Social Sciences</t>
        </is>
      </c>
      <c r="C205" s="0" t="inlineStr">
        <is>
          <t>Kelley Holladay</t>
        </is>
      </c>
      <c r="D205" s="0" t="inlineStr">
        <is>
          <t>Assistant Professor</t>
        </is>
      </c>
      <c r="E205" s="0" t="inlineStr">
        <is>
          <t>College of Education and Human Sciences</t>
        </is>
      </c>
      <c r="F205" s="0" t="inlineStr">
        <is>
          <t>Department of Individual, Family, and Community Education</t>
        </is>
      </c>
      <c r="G205" s="0" t="inlineStr">
        <is>
          <t>Cyber-sexual assault prevention program</t>
        </is>
      </c>
      <c r="H205" s="408">
        <v>10000</v>
      </c>
      <c r="I205" s="409">
        <v>10000</v>
      </c>
    </row>
    <row r="206" spans="1:9">
      <c r="A206" s="0">
        <f>HYPERLINK("https://rac.unm.edu/sp19/","Spring 2019 call for proposals")</f>
      </c>
      <c r="B206" s="0" t="inlineStr">
        <is>
          <t>Fine Arts</t>
        </is>
      </c>
      <c r="C206" s="0" t="inlineStr">
        <is>
          <t>Jose Luis Hurtado</t>
        </is>
      </c>
      <c r="D206" s="0" t="inlineStr">
        <is>
          <t>Associate Professor</t>
        </is>
      </c>
      <c r="E206" s="0" t="inlineStr">
        <is>
          <t>College of Arts and Sciences</t>
        </is>
      </c>
      <c r="F206" s="0" t="inlineStr">
        <is>
          <t>Music</t>
        </is>
      </c>
      <c r="G206" s="0" t="inlineStr">
        <is>
          <t>Recording of Stabiles I, II and III: a laboratory for three living monumental sonic sculptures</t>
        </is>
      </c>
      <c r="H206" s="410">
        <v>9261</v>
      </c>
      <c r="I206" s="411">
        <v>9261</v>
      </c>
    </row>
    <row r="207" spans="1:9">
      <c r="A207" s="0">
        <f>HYPERLINK("https://rac.unm.edu/sp19/","Spring 2019 call for proposals")</f>
      </c>
      <c r="B207" s="0" t="inlineStr">
        <is>
          <t>Social Sciences</t>
        </is>
      </c>
      <c r="C207" s="0" t="inlineStr">
        <is>
          <t>Elizabeth Korver-Glenn</t>
        </is>
      </c>
      <c r="D207" s="0" t="inlineStr">
        <is>
          <t>Assistant Professor</t>
        </is>
      </c>
      <c r="E207" s="0" t="inlineStr">
        <is>
          <t>College of Arts and Sciences</t>
        </is>
      </c>
      <c r="F207" s="0" t="inlineStr">
        <is>
          <t>Sociology</t>
        </is>
      </c>
      <c r="G207" s="0" t="inlineStr">
        <is>
          <t>Experiences of Rental Housing and Property Management</t>
        </is>
      </c>
      <c r="H207" s="412">
        <v>9270</v>
      </c>
      <c r="I207" s="413">
        <v>9270</v>
      </c>
    </row>
    <row r="208" spans="1:9">
      <c r="A208" s="0">
        <f>HYPERLINK("https://rac.unm.edu/sp19/","Spring 2019 call for proposals")</f>
      </c>
      <c r="B208" s="0" t="inlineStr">
        <is>
          <t>Social Sciences</t>
        </is>
      </c>
      <c r="C208" s="0" t="inlineStr">
        <is>
          <t>Yan Lin</t>
        </is>
      </c>
      <c r="D208" s="0" t="inlineStr">
        <is>
          <t>Assistant Professor</t>
        </is>
      </c>
      <c r="E208" s="0" t="inlineStr">
        <is>
          <t>College of Arts and Sciences</t>
        </is>
      </c>
      <c r="F208" s="0" t="inlineStr">
        <is>
          <t>Geography and Environmental Studies</t>
        </is>
      </c>
      <c r="G208" s="0" t="inlineStr">
        <is>
          <t>Unconventional Gas/Oil &amp;amp; Pediatric Asthma in Rural New Mexico – a Pilot Study</t>
        </is>
      </c>
      <c r="H208" s="414">
        <v>9992</v>
      </c>
      <c r="I208" s="415">
        <v>9992</v>
      </c>
    </row>
    <row r="209" spans="1:9">
      <c r="A209" s="0">
        <f>HYPERLINK("https://rac.unm.edu/sp19/","Spring 2019 call for proposals")</f>
      </c>
      <c r="B209" s="0" t="inlineStr">
        <is>
          <t>Life Sciences</t>
        </is>
      </c>
      <c r="C209" s="0" t="inlineStr">
        <is>
          <t>Christine Mermier</t>
        </is>
      </c>
      <c r="D209" s="0" t="inlineStr">
        <is>
          <t>Associate Professor</t>
        </is>
      </c>
      <c r="E209" s="0" t="inlineStr">
        <is>
          <t>College of Education and Human Sciences</t>
        </is>
      </c>
      <c r="F209" s="0" t="inlineStr">
        <is>
          <t>Health, Exercise and Sport Sciences/Exercise Science</t>
        </is>
      </c>
      <c r="G209" s="0" t="inlineStr">
        <is>
          <t>Comparison of high-intensity interval exercise to moderate intensity continuous exercise in normoxia and hypoxia on oxygen sensing and downstream gene regulation</t>
        </is>
      </c>
      <c r="H209" s="416">
        <v>4007</v>
      </c>
      <c r="I209" s="417">
        <v>4007</v>
      </c>
    </row>
    <row r="210" spans="1:9">
      <c r="A210" s="0">
        <f>HYPERLINK("https://rac.unm.edu/sp19/","Spring 2019 call for proposals")</f>
      </c>
      <c r="B210" s="0" t="inlineStr">
        <is>
          <t>Life Sciences</t>
        </is>
      </c>
      <c r="C210" s="0" t="inlineStr">
        <is>
          <t>Robert Miller</t>
        </is>
      </c>
      <c r="D210" s="0" t="inlineStr">
        <is>
          <t>Professor</t>
        </is>
      </c>
      <c r="E210" s="0" t="inlineStr">
        <is>
          <t>College of Arts and Sciences</t>
        </is>
      </c>
      <c r="F210" s="0" t="inlineStr">
        <is>
          <t>Biology</t>
        </is>
      </c>
      <c r="G210" s="0" t="inlineStr">
        <is>
          <t>The third domain of T cells: novel immune cells in distantly related mammals.</t>
        </is>
      </c>
      <c r="H210" s="418">
        <v>8900</v>
      </c>
      <c r="I210" s="419">
        <v>8900</v>
      </c>
    </row>
    <row r="211" spans="1:9">
      <c r="A211" s="0">
        <f>HYPERLINK("https://rac.unm.edu/sp19/","Spring 2019 call for proposals")</f>
      </c>
      <c r="B211" s="0" t="inlineStr">
        <is>
          <t>Social Sciences</t>
        </is>
      </c>
      <c r="C211" s="0" t="inlineStr">
        <is>
          <t>Geoffrey Miller</t>
        </is>
      </c>
      <c r="D211" s="0" t="inlineStr">
        <is>
          <t>Associate Professor</t>
        </is>
      </c>
      <c r="E211" s="0" t="inlineStr">
        <is>
          <t>College of Arts and Sciences</t>
        </is>
      </c>
      <c r="F211" s="0" t="inlineStr">
        <is>
          <t>Psychology</t>
        </is>
      </c>
      <c r="G211" s="0" t="inlineStr">
        <is>
          <t>Who’s Really in Charge Here? Manipulation of Human Behavior by Sexually Transmitted Organisms</t>
        </is>
      </c>
      <c r="H211" s="420">
        <v>1350</v>
      </c>
      <c r="I211" s="421">
        <v>1350</v>
      </c>
    </row>
    <row r="212" spans="1:9">
      <c r="A212" s="0">
        <f>HYPERLINK("https://rac.unm.edu/sp19/","Spring 2019 call for proposals")</f>
      </c>
      <c r="B212" s="0" t="inlineStr">
        <is>
          <t>Social Sciences</t>
        </is>
      </c>
      <c r="C212" s="0" t="inlineStr">
        <is>
          <t>Garima Sharma</t>
        </is>
      </c>
      <c r="D212" s="0" t="inlineStr">
        <is>
          <t>Assistant Professor</t>
        </is>
      </c>
      <c r="E212" s="0" t="inlineStr">
        <is>
          <t>The James and Gail Ellis School of Business Leadership</t>
        </is>
      </c>
      <c r="F212" s="0" t="inlineStr">
        <is>
          <t>Department of Organization Studies</t>
        </is>
      </c>
      <c r="G212" s="0" t="inlineStr">
        <is>
          <t>A Study on Microenterprises in Slums in Bhubaneswar, India</t>
        </is>
      </c>
      <c r="H212" s="422">
        <v>9989</v>
      </c>
      <c r="I212" s="423">
        <v>9989</v>
      </c>
    </row>
    <row r="213" spans="1:9">
      <c r="A213" s="0">
        <f>HYPERLINK("https://rac.unm.edu/sp19/","Spring 2019 call for proposals")</f>
      </c>
      <c r="B213" s="0" t="inlineStr">
        <is>
          <t>Social Sciences</t>
        </is>
      </c>
      <c r="C213" s="0" t="inlineStr">
        <is>
          <t>Stephanie Smith</t>
        </is>
      </c>
      <c r="D213" s="0" t="inlineStr">
        <is>
          <t>Associate Professor</t>
        </is>
      </c>
      <c r="E213" s="0" t="inlineStr">
        <is>
          <t>College of Arts and Sciences</t>
        </is>
      </c>
      <c r="F213" s="0" t="inlineStr">
        <is>
          <t>Public Administration</t>
        </is>
      </c>
      <c r="G213" s="0" t="inlineStr">
        <is>
          <t>What does it mean to be on the global health agenda? Toward conceptual clarity and an empirical research agenda</t>
        </is>
      </c>
      <c r="H213" s="424">
        <v>700</v>
      </c>
      <c r="I213" s="425">
        <v>700</v>
      </c>
    </row>
    <row r="214" spans="1:9">
      <c r="A214" s="0">
        <f>HYPERLINK("https://rac.unm.edu/fa18/","Fall 2018 call for proposals")</f>
      </c>
      <c r="B214" s="0" t="inlineStr">
        <is>
          <t>Life Sciences</t>
        </is>
      </c>
      <c r="C214" s="0" t="inlineStr">
        <is>
          <t>Kathryn Coakley</t>
        </is>
      </c>
      <c r="D214" s="0" t="inlineStr">
        <is>
          <t>Assistant Professor</t>
        </is>
      </c>
      <c r="E214" s="0" t="inlineStr">
        <is>
          <t>College of Education and Human Sciences</t>
        </is>
      </c>
      <c r="F214" s="0" t="inlineStr">
        <is>
          <t>Individual, Family, and Community Education</t>
        </is>
      </c>
      <c r="G214" s="0" t="inlineStr">
        <is>
          <t>Disordered Eating and Correlates with Metabolic Control and Dietary Adequacy in Adults with Phenylketonuria (PKU)</t>
        </is>
      </c>
      <c r="H214" s="426">
        <v>9963</v>
      </c>
      <c r="I214" s="427">
        <v>9963</v>
      </c>
    </row>
    <row r="215" spans="1:9">
      <c r="A215" s="0">
        <f>HYPERLINK("https://rac.unm.edu/fa18/","Fall 2018 call for proposals")</f>
      </c>
      <c r="B215" s="0" t="inlineStr">
        <is>
          <t>Fine Arts</t>
        </is>
      </c>
      <c r="C215" s="0" t="inlineStr">
        <is>
          <t>Catherine Harris</t>
        </is>
      </c>
      <c r="D215" s="0" t="inlineStr">
        <is>
          <t>Assistant Professor</t>
        </is>
      </c>
      <c r="E215" s="0" t="inlineStr">
        <is>
          <t>College of Fine Arts</t>
        </is>
      </c>
      <c r="F215" s="0" t="inlineStr">
        <is>
          <t>Department of Art</t>
        </is>
      </c>
      <c r="G215" s="0" t="inlineStr">
        <is>
          <t>Climate Variability: An Installation at the Sevilleta LTER</t>
        </is>
      </c>
      <c r="H215" s="428">
        <v>10000</v>
      </c>
      <c r="I215" s="429">
        <v>10000</v>
      </c>
    </row>
    <row r="216" spans="1:9">
      <c r="A216" s="0">
        <f>HYPERLINK("https://rac.unm.edu/fa18/","Fall 2018 call for proposals")</f>
      </c>
      <c r="B216" s="0" t="inlineStr">
        <is>
          <t>Social Sciences</t>
        </is>
      </c>
      <c r="C216" s="0" t="inlineStr">
        <is>
          <t>Kristina Jacobsen</t>
        </is>
      </c>
      <c r="D216" s="0" t="inlineStr">
        <is>
          <t>Assistant Professor</t>
        </is>
      </c>
      <c r="E216" s="0" t="inlineStr">
        <is>
          <t>College of Fine Arts</t>
        </is>
      </c>
      <c r="F216" s="0" t="inlineStr">
        <is>
          <t>Music</t>
        </is>
      </c>
      <c r="G216" s="0" t="inlineStr">
        <is>
          <t>Sing Me Back Home: Songwriting, Language Politics, and Italian Colonialism in Sardinia</t>
        </is>
      </c>
      <c r="H216" s="430">
        <v>10000</v>
      </c>
      <c r="I216" s="431">
        <v>10000</v>
      </c>
    </row>
    <row r="217" spans="1:9">
      <c r="A217" s="0">
        <f>HYPERLINK("https://rac.unm.edu/fa18/","Fall 2018 call for proposals")</f>
      </c>
      <c r="B217" s="0" t="inlineStr">
        <is>
          <t>Humanities</t>
        </is>
      </c>
      <c r="C217" s="0" t="inlineStr">
        <is>
          <t>Robert Jefferson</t>
        </is>
      </c>
      <c r="D217" s="0" t="inlineStr">
        <is>
          <t>Associate Professor</t>
        </is>
      </c>
      <c r="E217" s="0" t="inlineStr">
        <is>
          <t>College of Arts and Sciences</t>
        </is>
      </c>
      <c r="F217" s="0" t="inlineStr">
        <is>
          <t>History</t>
        </is>
      </c>
      <c r="G217" s="0" t="inlineStr">
        <is>
          <t>When Jim Crow Faced a New Army:  World War II and the Non-Segregation of the United States Military</t>
        </is>
      </c>
      <c r="H217" s="432">
        <v>4000</v>
      </c>
      <c r="I217" s="433">
        <v>4000</v>
      </c>
    </row>
    <row r="218" spans="1:9">
      <c r="A218" s="0">
        <f>HYPERLINK("https://rac.unm.edu/fa18/","Fall 2018 call for proposals")</f>
      </c>
      <c r="B218" s="0" t="inlineStr">
        <is>
          <t>Engineering</t>
        </is>
      </c>
      <c r="C218" s="0" t="inlineStr">
        <is>
          <t>Jedidiah McClurg</t>
        </is>
      </c>
      <c r="D218" s="0" t="inlineStr">
        <is>
          <t>Assistant Professor</t>
        </is>
      </c>
      <c r="E218" s="0" t="inlineStr">
        <is>
          <t>School of Engineering</t>
        </is>
      </c>
      <c r="F218" s="0" t="inlineStr">
        <is>
          <t>Computer Science</t>
        </is>
      </c>
      <c r="G218" s="0" t="inlineStr">
        <is>
          <t>Hot-Swapping Running Systems via Program Synthesis</t>
        </is>
      </c>
      <c r="H218" s="434">
        <v>10000</v>
      </c>
      <c r="I218" s="435">
        <v>10000</v>
      </c>
    </row>
    <row r="219" spans="1:9">
      <c r="A219" s="0">
        <f>HYPERLINK("https://rac.unm.edu/fa18/","Fall 2018 call for proposals")</f>
      </c>
      <c r="B219" s="0" t="inlineStr">
        <is>
          <t>Engineering</t>
        </is>
      </c>
      <c r="C219" s="0" t="inlineStr">
        <is>
          <t>Svetlana Poroseva</t>
        </is>
      </c>
      <c r="D219" s="0" t="inlineStr">
        <is>
          <t>Associate Professor</t>
        </is>
      </c>
      <c r="E219" s="0" t="inlineStr">
        <is>
          <t>School of Engineering</t>
        </is>
      </c>
      <c r="F219" s="0" t="inlineStr">
        <is>
          <t>Mechanical Engineering</t>
        </is>
      </c>
      <c r="G219" s="0" t="inlineStr">
        <is>
          <t>The analysis of aerodynamic features of insect wings for rotor applications</t>
        </is>
      </c>
      <c r="H219" s="436">
        <v>5769</v>
      </c>
      <c r="I219" s="437">
        <v>5769</v>
      </c>
    </row>
    <row r="220" spans="1:9">
      <c r="A220" s="0">
        <f>HYPERLINK("https://rac.unm.edu/fa18/","Fall 2018 call for proposals")</f>
      </c>
      <c r="B220" s="0" t="inlineStr">
        <is>
          <t>Engineering</t>
        </is>
      </c>
      <c r="C220" s="0" t="inlineStr">
        <is>
          <t>Xiang Sun</t>
        </is>
      </c>
      <c r="D220" s="0" t="inlineStr">
        <is>
          <t>Assistant Professor</t>
        </is>
      </c>
      <c r="E220" s="0" t="inlineStr">
        <is>
          <t>School of Engineering</t>
        </is>
      </c>
      <c r="F220" s="0" t="inlineStr">
        <is>
          <t>Department of Electrical and Computer Engineering</t>
        </is>
      </c>
      <c r="G220" s="0" t="inlineStr">
        <is>
          <t>Free Space Optics as Full-duplex Backhaul Communications for Drone-assisted Cellular Networks</t>
        </is>
      </c>
      <c r="H220" s="438">
        <v>9988</v>
      </c>
      <c r="I220" s="439">
        <v>9988</v>
      </c>
    </row>
    <row r="221" spans="1:9">
      <c r="A221" s="0">
        <f>HYPERLINK("https://rac.unm.edu/fa18/","Fall 2018 call for proposals")</f>
      </c>
      <c r="B221" s="0" t="inlineStr">
        <is>
          <t>Social Sciences</t>
        </is>
      </c>
      <c r="C221" s="0" t="inlineStr">
        <is>
          <t>Jacob Vigil</t>
        </is>
      </c>
      <c r="D221" s="0" t="inlineStr">
        <is>
          <t>Associate Professor</t>
        </is>
      </c>
      <c r="E221" s="0" t="inlineStr">
        <is>
          <t>College of Arts and Sciences</t>
        </is>
      </c>
      <c r="F221" s="0" t="inlineStr">
        <is>
          <t>Psychology</t>
        </is>
      </c>
      <c r="G221" s="0" t="inlineStr">
        <is>
          <t>Cannabis Consumption and Social Psychological Functioning in Healthy Young Adults</t>
        </is>
      </c>
      <c r="H221" s="440">
        <v>10000</v>
      </c>
      <c r="I221" s="441">
        <v>10000</v>
      </c>
    </row>
    <row r="222" spans="1:9">
      <c r="A222" s="0">
        <f>HYPERLINK("https://rac.unm.edu/sp18/","Spring 2018 call for proposals")</f>
      </c>
      <c r="B222" s="0" t="inlineStr">
        <is>
          <t>Life Sciences</t>
        </is>
      </c>
      <c r="C222" s="0" t="inlineStr">
        <is>
          <t>Fabiano Amorim</t>
        </is>
      </c>
      <c r="D222" s="0" t="inlineStr">
        <is>
          <t>Assistant Professor</t>
        </is>
      </c>
      <c r="E222" s="0" t="inlineStr">
        <is>
          <t>College of Education and Human Sciences</t>
        </is>
      </c>
      <c r="F222" s="0" t="inlineStr">
        <is>
          <t>Department of Health, Exercise and Sports Sciences</t>
        </is>
      </c>
      <c r="G222" s="0" t="inlineStr">
        <is>
          <t>Effects of Tai Chi Qigong on heart rate variability and body composition of prostate cancer survivors with fatigue</t>
        </is>
      </c>
      <c r="H222" s="442">
        <v>4920</v>
      </c>
      <c r="I222" s="443">
        <v>4920</v>
      </c>
    </row>
    <row r="223" spans="1:9">
      <c r="A223" s="0">
        <f>HYPERLINK("https://rac.unm.edu/sp18/","Spring 2018 call for proposals")</f>
      </c>
      <c r="B223" s="0" t="inlineStr">
        <is>
          <t>Education</t>
        </is>
      </c>
      <c r="C223" s="0" t="inlineStr">
        <is>
          <t>Katherine Crawford-Garrett</t>
        </is>
      </c>
      <c r="D223" s="0" t="inlineStr">
        <is>
          <t>Assistant Professor</t>
        </is>
      </c>
      <c r="E223" s="0" t="inlineStr">
        <is>
          <t>College of Education and Human Sciences</t>
        </is>
      </c>
      <c r="F223" s="0" t="inlineStr">
        <is>
          <t>Teacher Education, Educational Leadership and Policy</t>
        </is>
      </c>
      <c r="G223" s="0" t="inlineStr">
        <is>
          <t>Teacher Education for Equity? Preparing Teachers to Work with Indigenous and Immigrant Youth in New Zealand</t>
        </is>
      </c>
      <c r="H223" s="444">
        <v>9982</v>
      </c>
      <c r="I223" s="445">
        <v>9982</v>
      </c>
    </row>
    <row r="224" spans="1:9">
      <c r="A224" s="0">
        <f>HYPERLINK("https://rac.unm.edu/sp18/","Spring 2018 call for proposals")</f>
      </c>
      <c r="B224" s="0" t="inlineStr">
        <is>
          <t>Physical Sciences</t>
        </is>
      </c>
      <c r="C224" s="0" t="inlineStr">
        <is>
          <t>Michael Gold</t>
        </is>
      </c>
      <c r="D224" s="0" t="inlineStr">
        <is>
          <t>Professor</t>
        </is>
      </c>
      <c r="E224" s="0" t="inlineStr">
        <is>
          <t>College of Arts and Sciences</t>
        </is>
      </c>
      <c r="F224" s="0" t="inlineStr">
        <is>
          <t>Physics and Astronomy</t>
        </is>
      </c>
      <c r="G224" s="0" t="inlineStr">
        <is>
          <t>R&amp;amp;D for Neutrino-less Double Beta Decay</t>
        </is>
      </c>
      <c r="H224" s="446">
        <v>9901</v>
      </c>
      <c r="I224" s="447">
        <v>9901</v>
      </c>
    </row>
    <row r="225" spans="1:9">
      <c r="A225" s="0">
        <f>HYPERLINK("https://rac.unm.edu/sp18/","Spring 2018 call for proposals")</f>
      </c>
      <c r="B225" s="0" t="inlineStr">
        <is>
          <t>Social Sciences</t>
        </is>
      </c>
      <c r="C225" s="0" t="inlineStr">
        <is>
          <t>Michael Graves</t>
        </is>
      </c>
      <c r="D225" s="0" t="inlineStr">
        <is>
          <t>Professor</t>
        </is>
      </c>
      <c r="E225" s="0" t="inlineStr">
        <is>
          <t>College of Arts and Sciences</t>
        </is>
      </c>
      <c r="F225" s="0" t="inlineStr">
        <is>
          <t>Anthropology</t>
        </is>
      </c>
      <c r="G225" s="0" t="inlineStr">
        <is>
          <t>The Ecodynamics of Irrigated Agricultural Production in a Tropic Environment: A Case Study from the Hawaiian Islands</t>
        </is>
      </c>
      <c r="H225" s="448">
        <v>6760</v>
      </c>
      <c r="I225" s="449">
        <v>6760</v>
      </c>
    </row>
    <row r="226" spans="1:9">
      <c r="A226" s="0">
        <f>HYPERLINK("https://rac.unm.edu/sp18/","Spring 2018 call for proposals")</f>
      </c>
      <c r="B226" s="0" t="inlineStr">
        <is>
          <t>Engineering</t>
        </is>
      </c>
      <c r="C226" s="0" t="inlineStr">
        <is>
          <t>Nathan Jackson</t>
        </is>
      </c>
      <c r="D226" s="0" t="inlineStr">
        <is>
          <t>Assistant Professor</t>
        </is>
      </c>
      <c r="E226" s="0" t="inlineStr">
        <is>
          <t>School of Engineering</t>
        </is>
      </c>
      <c r="F226" s="0" t="inlineStr">
        <is>
          <t>Mechanical Engineering</t>
        </is>
      </c>
      <c r="G226" s="0" t="inlineStr">
        <is>
          <t>Developing Enhanced Flexible Piezoelectric Materials for MEMS Applications</t>
        </is>
      </c>
      <c r="H226" s="450">
        <v>10000</v>
      </c>
      <c r="I226" s="451">
        <v>10000</v>
      </c>
    </row>
    <row r="227" spans="1:9">
      <c r="A227" s="0">
        <f>HYPERLINK("https://rac.unm.edu/sp18/","Spring 2018 call for proposals")</f>
      </c>
      <c r="B227" s="0" t="inlineStr">
        <is>
          <t>Education</t>
        </is>
      </c>
      <c r="C227" s="0" t="inlineStr">
        <is>
          <t>Karla Kingsley</t>
        </is>
      </c>
      <c r="D227" s="0" t="inlineStr">
        <is>
          <t>Associate Professor</t>
        </is>
      </c>
      <c r="E227" s="0" t="inlineStr">
        <is>
          <t>College of Education and Human Sciences</t>
        </is>
      </c>
      <c r="F227" s="0" t="inlineStr">
        <is>
          <t>Teacher Education, Educational Leadership and Policy</t>
        </is>
      </c>
      <c r="G227" s="0" t="inlineStr">
        <is>
          <t>Drawing Intersections Between Game Design, Problem-Based Learning, and Teacher Preparation</t>
        </is>
      </c>
      <c r="H227" s="452">
        <v>4898</v>
      </c>
      <c r="I227" s="453">
        <v>4898</v>
      </c>
    </row>
    <row r="228" spans="1:9">
      <c r="A228" s="0">
        <f>HYPERLINK("https://rac.unm.edu/sp18/","Spring 2018 call for proposals")</f>
      </c>
      <c r="B228" s="0" t="inlineStr">
        <is>
          <t>Education</t>
        </is>
      </c>
      <c r="C228" s="0" t="inlineStr">
        <is>
          <t>Lois Meyer</t>
        </is>
      </c>
      <c r="D228" s="0" t="inlineStr">
        <is>
          <t>Professor</t>
        </is>
      </c>
      <c r="E228" s="0" t="inlineStr">
        <is>
          <t>College of Education and Human Sciences</t>
        </is>
      </c>
      <c r="F228" s="0" t="inlineStr">
        <is>
          <t>Language, Literacy, and Sociocultural Studies</t>
        </is>
      </c>
      <c r="G228" s="0" t="inlineStr">
        <is>
          <t>International Graduate Students as Translators of Lives and Texts across Languages, Academic Institutions, and Political &amp;amp; Sociocultural Borders</t>
        </is>
      </c>
      <c r="H228" s="454">
        <v>6026</v>
      </c>
      <c r="I228" s="455">
        <v>6026</v>
      </c>
    </row>
    <row r="229" spans="1:9">
      <c r="A229" s="0">
        <f>HYPERLINK("https://rac.unm.edu/sp18/","Spring 2018 call for proposals")</f>
      </c>
      <c r="B229" s="0" t="inlineStr">
        <is>
          <t>Physical Sciences</t>
        </is>
      </c>
      <c r="C229" s="0" t="inlineStr">
        <is>
          <t>Jason Moore</t>
        </is>
      </c>
      <c r="D229" s="0" t="inlineStr">
        <is>
          <t>Assistant Professor</t>
        </is>
      </c>
      <c r="E229" s="0" t="inlineStr">
        <is>
          <t>Honors College</t>
        </is>
      </c>
      <c r="F229" s="0" t="inlineStr">
        <is>
          <t>Honors College</t>
        </is>
      </c>
      <c r="G229" s="0" t="inlineStr">
        <is>
          <t>Drivers of vertebrate ecosystem shifts in the 34 million-year-old White River Group of Nebraska</t>
        </is>
      </c>
      <c r="H229" s="456">
        <v>6650</v>
      </c>
      <c r="I229" s="457">
        <v>6650</v>
      </c>
    </row>
    <row r="230" spans="1:9">
      <c r="A230" s="0">
        <f>HYPERLINK("https://rac.unm.edu/sp18/","Spring 2018 call for proposals")</f>
      </c>
      <c r="B230" s="0" t="inlineStr">
        <is>
          <t>Education</t>
        </is>
      </c>
      <c r="C230" s="0" t="inlineStr">
        <is>
          <t>Yen Pham</t>
        </is>
      </c>
      <c r="D230" s="0" t="inlineStr">
        <is>
          <t>Assistant Professor</t>
        </is>
      </c>
      <c r="E230" s="0" t="inlineStr">
        <is>
          <t>College of Education and Human Sciences</t>
        </is>
      </c>
      <c r="F230" s="0" t="inlineStr">
        <is>
          <t>Special Education</t>
        </is>
      </c>
      <c r="G230" s="0" t="inlineStr">
        <is>
          <t>Working at Gaining Employment Skills (WAGES)</t>
        </is>
      </c>
      <c r="H230" s="458">
        <v>4455</v>
      </c>
      <c r="I230" s="459">
        <v>4455</v>
      </c>
    </row>
    <row r="231" spans="1:9">
      <c r="A231" s="0">
        <f>HYPERLINK("https://rac.unm.edu/sp18/","Spring 2018 call for proposals")</f>
      </c>
      <c r="B231" s="0" t="inlineStr">
        <is>
          <t>Education</t>
        </is>
      </c>
      <c r="C231" s="0" t="inlineStr">
        <is>
          <t>Elba Saavedra</t>
        </is>
      </c>
      <c r="D231" s="0" t="inlineStr">
        <is>
          <t>Lecturer</t>
        </is>
      </c>
      <c r="E231" s="0" t="inlineStr">
        <is>
          <t>College of Education and Human Sciences</t>
        </is>
      </c>
      <c r="F231" s="0" t="inlineStr">
        <is>
          <t>Health, Exercise and Sports Sciences</t>
        </is>
      </c>
      <c r="G231" s="0" t="inlineStr">
        <is>
          <t>Examining the Social Determinants of Health among Symptomatic H/L Women Evaluated for Breast Cancer</t>
        </is>
      </c>
      <c r="H231" s="460">
        <v>9999</v>
      </c>
      <c r="I231" s="461">
        <v>9999</v>
      </c>
    </row>
    <row r="232" spans="1:9">
      <c r="A232" s="0">
        <f>HYPERLINK("https://rac.unm.edu/sp18/","Spring 2018 call for proposals")</f>
      </c>
      <c r="B232" s="0" t="inlineStr">
        <is>
          <t>Social Sciences</t>
        </is>
      </c>
      <c r="C232" s="0" t="inlineStr">
        <is>
          <t>Sarah Stith</t>
        </is>
      </c>
      <c r="D232" s="0" t="inlineStr">
        <is>
          <t>Assistant Professor</t>
        </is>
      </c>
      <c r="E232" s="0" t="inlineStr">
        <is>
          <t>College of Arts and Sciences</t>
        </is>
      </c>
      <c r="F232" s="0" t="inlineStr">
        <is>
          <t>Economics</t>
        </is>
      </c>
      <c r="G232" s="0" t="inlineStr">
        <is>
          <t>PTSD &amp;amp; Cannabis: Benefits &amp;amp; Risks</t>
        </is>
      </c>
      <c r="H232" s="462">
        <v>10000</v>
      </c>
      <c r="I232" s="463">
        <v>10000</v>
      </c>
    </row>
    <row r="233" spans="1:9">
      <c r="A233" s="0">
        <f>HYPERLINK("https://rac.unm.edu/sp18/","Spring 2018 call for proposals")</f>
      </c>
      <c r="B233" s="0" t="inlineStr">
        <is>
          <t>Social Sciences</t>
        </is>
      </c>
      <c r="C233" s="0" t="inlineStr">
        <is>
          <t>Kira Villa</t>
        </is>
      </c>
      <c r="D233" s="0" t="inlineStr">
        <is>
          <t>Assistant Professor</t>
        </is>
      </c>
      <c r="E233" s="0" t="inlineStr">
        <is>
          <t>College of Arts and Sciences</t>
        </is>
      </c>
      <c r="F233" s="0" t="inlineStr">
        <is>
          <t>Economics</t>
        </is>
      </c>
      <c r="G233" s="0" t="inlineStr">
        <is>
          <t>The intergenerational health impact of early life climate variability and its implications for child recovery from natural disasters: Evidence from Indonesia</t>
        </is>
      </c>
      <c r="H233" s="464">
        <v>7434</v>
      </c>
      <c r="I233" s="465">
        <v>7434</v>
      </c>
    </row>
    <row r="234" spans="1:9">
      <c r="A234" s="0">
        <f>HYPERLINK("https://rac.unm.edu/sp18/","Spring 2018 call for proposals")</f>
      </c>
      <c r="B234" s="0" t="inlineStr">
        <is>
          <t>Social Sciences</t>
        </is>
      </c>
      <c r="C234" s="0" t="inlineStr">
        <is>
          <t>Owen Whooley</t>
        </is>
      </c>
      <c r="D234" s="0" t="inlineStr">
        <is>
          <t>Assistant Professor</t>
        </is>
      </c>
      <c r="E234" s="0" t="inlineStr">
        <is>
          <t>College of Arts and Sciences</t>
        </is>
      </c>
      <c r="F234" s="0" t="inlineStr">
        <is>
          <t>Sociology</t>
        </is>
      </c>
      <c r="G234" s="0" t="inlineStr">
        <is>
          <t>On the Heels of Ignorance: Psychiatry and the Politics of Not Knowing</t>
        </is>
      </c>
      <c r="H234" s="466">
        <v>1400</v>
      </c>
      <c r="I234" s="467">
        <v>1400</v>
      </c>
    </row>
    <row r="235" spans="1:9">
      <c r="A235" s="0">
        <f>HYPERLINK("https://rac.unm.edu/sp18/","Spring 2018 call for proposals")</f>
      </c>
      <c r="B235" s="0" t="inlineStr">
        <is>
          <t>Life Sciences</t>
        </is>
      </c>
      <c r="C235" s="0" t="inlineStr">
        <is>
          <t>Micah Zuhl</t>
        </is>
      </c>
      <c r="D235" s="0" t="inlineStr">
        <is>
          <t>Assistant Professor</t>
        </is>
      </c>
      <c r="E235" s="0" t="inlineStr">
        <is>
          <t>College of Education and Human Sciences</t>
        </is>
      </c>
      <c r="F235" s="0" t="inlineStr">
        <is>
          <t>Health, Exercise and Sports Sciences</t>
        </is>
      </c>
      <c r="G235" s="0" t="inlineStr">
        <is>
          <t>Targeted exercise therapy to enhance neural activation</t>
        </is>
      </c>
      <c r="H235" s="468">
        <v>4564</v>
      </c>
      <c r="I235" s="469">
        <v>4564</v>
      </c>
    </row>
    <row r="236" spans="1:9">
      <c r="A236" s="0">
        <f>HYPERLINK("https://rac.unm.edu/fa17/","Fall 2017 call for proposals")</f>
      </c>
      <c r="B236" s="0" t="inlineStr">
        <is>
          <t>Life Sciences</t>
        </is>
      </c>
      <c r="C236" s="0" t="inlineStr">
        <is>
          <t>Marco Del Giudice</t>
        </is>
      </c>
      <c r="D236" s="0" t="inlineStr">
        <is>
          <t>Assistant Professor</t>
        </is>
      </c>
      <c r="E236" s="0" t="inlineStr">
        <is>
          <t>College of Arts and Sciences</t>
        </is>
      </c>
      <c r="F236" s="0" t="inlineStr">
        <is>
          <t>Psychology</t>
        </is>
      </c>
      <c r="G236" s="0" t="inlineStr">
        <is>
          <t>Personality, stress responsivity, and stress-immune interactions</t>
        </is>
      </c>
      <c r="H236" s="470">
        <v>10000</v>
      </c>
      <c r="I236" s="471">
        <v>10000</v>
      </c>
    </row>
    <row r="237" spans="1:9">
      <c r="A237" s="0">
        <f>HYPERLINK("https://rac.unm.edu/fa17/","Fall 2017 call for proposals")</f>
      </c>
      <c r="B237" s="0" t="inlineStr">
        <is>
          <t>Social Sciences</t>
        </is>
      </c>
      <c r="C237" s="0" t="inlineStr">
        <is>
          <t>Cindy Gevarter</t>
        </is>
      </c>
      <c r="D237" s="0" t="inlineStr">
        <is>
          <t>Assistant Professor</t>
        </is>
      </c>
      <c r="E237" s="0" t="inlineStr">
        <is>
          <t>College of Arts and Sciences</t>
        </is>
      </c>
      <c r="F237" s="0" t="inlineStr">
        <is>
          <t>Speech and Hearing Sciences</t>
        </is>
      </c>
      <c r="G237" s="0" t="inlineStr">
        <is>
          <t>Assessing Speech-Language Pathologists’ and Development Specialists’ Knowledge of Evidence-Based Strategies for Autism Spectrum Disorder</t>
        </is>
      </c>
      <c r="H237" s="472">
        <v>3840</v>
      </c>
      <c r="I237" s="473">
        <v>3840</v>
      </c>
    </row>
    <row r="238" spans="1:9">
      <c r="A238" s="0">
        <f>HYPERLINK("https://rac.unm.edu/fa17/","Fall 2017 call for proposals")</f>
      </c>
      <c r="B238" s="0" t="inlineStr">
        <is>
          <t>Fine Arts</t>
        </is>
      </c>
      <c r="C238" s="0" t="inlineStr">
        <is>
          <t>Peter Gilbert</t>
        </is>
      </c>
      <c r="D238" s="0" t="inlineStr">
        <is>
          <t>Assistant Professor</t>
        </is>
      </c>
      <c r="E238" s="0" t="inlineStr">
        <is>
          <t>College of Fine Arts</t>
        </is>
      </c>
      <c r="F238" s="0" t="inlineStr">
        <is>
          <t>Music</t>
        </is>
      </c>
      <c r="G238" s="0" t="inlineStr">
        <is>
          <t>recording BURNED INTO THE ORANGE: recent works by Peter Gilbert</t>
        </is>
      </c>
      <c r="H238" s="474">
        <v>10000</v>
      </c>
      <c r="I238" s="475">
        <v>10000</v>
      </c>
    </row>
    <row r="239" spans="1:9">
      <c r="A239" s="0">
        <f>HYPERLINK("https://rac.unm.edu/fa17/","Fall 2017 call for proposals")</f>
      </c>
      <c r="B239" s="0" t="inlineStr">
        <is>
          <t>Fine Arts</t>
        </is>
      </c>
      <c r="C239" s="0" t="inlineStr">
        <is>
          <t>Szu-Han Ho</t>
        </is>
      </c>
      <c r="D239" s="0" t="inlineStr">
        <is>
          <t>Assistant Professor</t>
        </is>
      </c>
      <c r="E239" s="0" t="inlineStr">
        <is>
          <t>College of Fine Arts</t>
        </is>
      </c>
      <c r="F239" s="0" t="inlineStr">
        <is>
          <t>Art and Art History</t>
        </is>
      </c>
      <c r="G239" s="0" t="inlineStr">
        <is>
          <t>Migrant Songs</t>
        </is>
      </c>
      <c r="H239" s="476">
        <v>10000</v>
      </c>
      <c r="I239" s="477">
        <v>10000</v>
      </c>
    </row>
    <row r="240" spans="1:9">
      <c r="A240" s="0">
        <f>HYPERLINK("https://rac.unm.edu/fa17/","Fall 2017 call for proposals")</f>
      </c>
      <c r="B240" s="0" t="inlineStr">
        <is>
          <t>Life Sciences</t>
        </is>
      </c>
      <c r="C240" s="0" t="inlineStr">
        <is>
          <t>Bruce Hofkin</t>
        </is>
      </c>
      <c r="D240" s="0" t="inlineStr">
        <is>
          <t>Assistant Professor</t>
        </is>
      </c>
      <c r="E240" s="0" t="inlineStr">
        <is>
          <t>College of Arts and Sciences</t>
        </is>
      </c>
      <c r="F240" s="0" t="inlineStr">
        <is>
          <t>Biology</t>
        </is>
      </c>
      <c r="G240" s="0" t="inlineStr">
        <is>
          <t>Host selection by black flies (Simulium): implications for dogs and parasite-induced disease in Bernalillo County</t>
        </is>
      </c>
      <c r="H240" s="478">
        <v>7647</v>
      </c>
      <c r="I240" s="479">
        <v>7647</v>
      </c>
    </row>
    <row r="241" spans="1:9">
      <c r="A241" s="0">
        <f>HYPERLINK("https://rac.unm.edu/fa17/","Fall 2017 call for proposals")</f>
      </c>
      <c r="B241" s="0" t="inlineStr">
        <is>
          <t>Fine Arts</t>
        </is>
      </c>
      <c r="C241" s="0" t="inlineStr">
        <is>
          <t>Karola Obermueller</t>
        </is>
      </c>
      <c r="D241" s="0" t="inlineStr">
        <is>
          <t>Assistant Professor</t>
        </is>
      </c>
      <c r="E241" s="0" t="inlineStr">
        <is>
          <t>College of Fine Arts</t>
        </is>
      </c>
      <c r="F241" s="0" t="inlineStr">
        <is>
          <t>Music</t>
        </is>
      </c>
      <c r="G241" s="0" t="inlineStr">
        <is>
          <t>recording PERSEVERE</t>
        </is>
      </c>
      <c r="H241" s="480">
        <v>10000</v>
      </c>
      <c r="I241" s="481">
        <v>10000</v>
      </c>
    </row>
    <row r="242" spans="1:9">
      <c r="A242" s="0">
        <f>HYPERLINK("https://rac.unm.edu/fa17/","Fall 2017 call for proposals")</f>
      </c>
      <c r="B242" s="0" t="inlineStr">
        <is>
          <t>Humanities</t>
        </is>
      </c>
      <c r="C242" s="0" t="inlineStr">
        <is>
          <t>Rebecca Schreiber</t>
        </is>
      </c>
      <c r="D242" s="0" t="inlineStr">
        <is>
          <t>Associate Professor</t>
        </is>
      </c>
      <c r="E242" s="0" t="inlineStr">
        <is>
          <t>College of Arts and Sciences</t>
        </is>
      </c>
      <c r="F242" s="0" t="inlineStr">
        <is>
          <t>American Studies</t>
        </is>
      </c>
      <c r="G242" s="0" t="inlineStr">
        <is>
          <t>Performance Review: Art, Documentation, and Labor</t>
        </is>
      </c>
      <c r="H242" s="482">
        <v>4753</v>
      </c>
      <c r="I242" s="483">
        <v>4753</v>
      </c>
    </row>
    <row r="243" spans="1:9">
      <c r="A243" s="0">
        <f>HYPERLINK("https://rac.unm.edu/fa17/","Fall 2017 call for proposals")</f>
      </c>
      <c r="B243" s="0" t="inlineStr">
        <is>
          <t>Social Sciences</t>
        </is>
      </c>
      <c r="C243" s="0" t="inlineStr">
        <is>
          <t>Cara Streit</t>
        </is>
      </c>
      <c r="D243" s="0" t="inlineStr">
        <is>
          <t>Assistant Professor</t>
        </is>
      </c>
      <c r="E243" s="0" t="inlineStr">
        <is>
          <t>College of Education and Human Sciences</t>
        </is>
      </c>
      <c r="F243" s="0" t="inlineStr">
        <is>
          <t>Individual, Family, and Community Education</t>
        </is>
      </c>
      <c r="G243" s="0" t="inlineStr">
        <is>
          <t>Family Relationship Profiles and Sibling's Prosocial Behaviors towards Family, Friends, and Strangers</t>
        </is>
      </c>
      <c r="H243" s="484">
        <v>7000</v>
      </c>
      <c r="I243" s="485">
        <v>7000</v>
      </c>
    </row>
    <row r="244" spans="1:9">
      <c r="A244" s="0">
        <f>HYPERLINK("https://rac.unm.edu/fa17/","Fall 2017 call for proposals")</f>
      </c>
      <c r="B244" s="0" t="inlineStr">
        <is>
          <t>Engineering</t>
        </is>
      </c>
      <c r="C244" s="0" t="inlineStr">
        <is>
          <t>Mehran Tehrani</t>
        </is>
      </c>
      <c r="D244" s="0" t="inlineStr">
        <is>
          <t>Assistant Professor</t>
        </is>
      </c>
      <c r="E244" s="0" t="inlineStr">
        <is>
          <t>School of Engineering</t>
        </is>
      </c>
      <c r="F244" s="0" t="inlineStr">
        <is>
          <t>Mechanical Engineering</t>
        </is>
      </c>
      <c r="G244" s="0" t="inlineStr">
        <is>
          <t>Next Generation Materials: Smart and Multifunctional Fibers</t>
        </is>
      </c>
      <c r="H244" s="486">
        <v>7900</v>
      </c>
      <c r="I244" s="487">
        <v>7900</v>
      </c>
    </row>
    <row r="245" spans="1:9">
      <c r="A245" s="0">
        <f>HYPERLINK("https://rac.unm.edu/fa17/","Fall 2017 call for proposals")</f>
      </c>
      <c r="B245" s="0" t="inlineStr">
        <is>
          <t>Humanities</t>
        </is>
      </c>
      <c r="C245" s="0" t="inlineStr">
        <is>
          <t>Sarah Townsend</t>
        </is>
      </c>
      <c r="D245" s="0" t="inlineStr">
        <is>
          <t>Assistant Professor</t>
        </is>
      </c>
      <c r="E245" s="0" t="inlineStr">
        <is>
          <t>College of Arts and Sciences</t>
        </is>
      </c>
      <c r="F245" s="0" t="inlineStr">
        <is>
          <t>English</t>
        </is>
      </c>
      <c r="G245" s="0" t="inlineStr">
        <is>
          <t>Developmental Drift: The Drama of Bildung in Modern Irish Literature</t>
        </is>
      </c>
      <c r="H245" s="488">
        <v>4163</v>
      </c>
      <c r="I245" s="489">
        <v>4163</v>
      </c>
    </row>
    <row r="246" spans="1:9">
      <c r="A246" s="0">
        <f>HYPERLINK("https://rac.unm.edu/fa17/","Fall 2017 call for proposals")</f>
      </c>
      <c r="B246" s="0" t="inlineStr">
        <is>
          <t>Engineering</t>
        </is>
      </c>
      <c r="C246" s="0" t="inlineStr">
        <is>
          <t>Eirini Eleni Tsiropoulou</t>
        </is>
      </c>
      <c r="D246" s="0" t="inlineStr">
        <is>
          <t>Assistant Professor</t>
        </is>
      </c>
      <c r="E246" s="0" t="inlineStr">
        <is>
          <t>School of Engineering</t>
        </is>
      </c>
      <c r="F246" s="0" t="inlineStr">
        <is>
          <t>Electrical and Computer Engineering</t>
        </is>
      </c>
      <c r="G246" s="0" t="inlineStr">
        <is>
          <t>HEterogeneous wireLEss Network Utility Maximization (HELENiUM)</t>
        </is>
      </c>
      <c r="H246" s="490">
        <v>10000</v>
      </c>
      <c r="I246" s="491">
        <v>10000</v>
      </c>
    </row>
    <row r="247" spans="1:9">
      <c r="A247" s="0">
        <f>HYPERLINK("https://rac.unm.edu/fa17/","Fall 2017 call for proposals")</f>
      </c>
      <c r="B247" s="0" t="inlineStr">
        <is>
          <t>Humanities</t>
        </is>
      </c>
      <c r="C247" s="0" t="inlineStr">
        <is>
          <t>Nora Wendl</t>
        </is>
      </c>
      <c r="D247" s="0" t="inlineStr">
        <is>
          <t>Associate Professor</t>
        </is>
      </c>
      <c r="E247" s="0" t="inlineStr">
        <is>
          <t>School of Architecture + Planning</t>
        </is>
      </c>
      <c r="F247" s="0" t="inlineStr">
        <is>
          <t>Architecture</t>
        </is>
      </c>
      <c r="G247" s="0" t="inlineStr">
        <is>
          <t>Edith: An Architectural History</t>
        </is>
      </c>
      <c r="H247" s="492">
        <v>6104</v>
      </c>
      <c r="I247" s="493">
        <v>6104</v>
      </c>
    </row>
    <row r="248" spans="1:9">
      <c r="A248" s="0">
        <f>HYPERLINK("https://rac.unm.edu/fa17/","Fall 2017 call for proposals")</f>
      </c>
      <c r="B248" s="0" t="inlineStr">
        <is>
          <t>Education</t>
        </is>
      </c>
      <c r="C248" s="0" t="inlineStr">
        <is>
          <t>Alison Zagona</t>
        </is>
      </c>
      <c r="D248" s="0" t="inlineStr">
        <is>
          <t>Assistant Professor</t>
        </is>
      </c>
      <c r="E248" s="0" t="inlineStr">
        <is>
          <t>College of Education and Human Sciences</t>
        </is>
      </c>
      <c r="F248" s="0" t="inlineStr">
        <is>
          <t>Special Education</t>
        </is>
      </c>
      <c r="G248" s="0" t="inlineStr">
        <is>
          <t>Educators' Use of Instructional Strategies to Support Students with Significant Disabilities within Inclusive Classrooms</t>
        </is>
      </c>
      <c r="H248" s="494">
        <v>9984</v>
      </c>
      <c r="I248" s="495">
        <v>9984</v>
      </c>
    </row>
    <row r="249" spans="1:9">
      <c r="A249" s="0">
        <f>HYPERLINK("https://rac.unm.edu/sp17/","Spring 2017 call for proposals")</f>
      </c>
      <c r="B249" s="0" t="inlineStr">
        <is>
          <t>Humanities</t>
        </is>
      </c>
      <c r="C249" s="0" t="inlineStr">
        <is>
          <t>Anthony Cardenas</t>
        </is>
      </c>
      <c r="D249" s="0" t="inlineStr">
        <is>
          <t>Professor</t>
        </is>
      </c>
      <c r="E249" s="0" t="inlineStr">
        <is>
          <t>College of Arts and Sciences</t>
        </is>
      </c>
      <c r="F249" s="0" t="inlineStr">
        <is>
          <t>Spanish and Portuguese</t>
        </is>
      </c>
      <c r="G249" s="0" t="inlineStr">
        <is>
          <t>The Magnum Opus Astrolgiae of Alfonso X el Sabio</t>
        </is>
      </c>
      <c r="H249" s="496">
        <v>6041</v>
      </c>
      <c r="I249" s="497">
        <v>6041</v>
      </c>
    </row>
    <row r="250" spans="1:9">
      <c r="A250" s="0">
        <f>HYPERLINK("https://rac.unm.edu/sp17/","Spring 2017 call for proposals")</f>
      </c>
      <c r="B250" s="0" t="inlineStr">
        <is>
          <t>Engineering</t>
        </is>
      </c>
      <c r="C250" s="0" t="inlineStr">
        <is>
          <t>Francesca Cavallo</t>
        </is>
      </c>
      <c r="D250" s="0" t="inlineStr">
        <is>
          <t>Assistant Professor</t>
        </is>
      </c>
      <c r="E250" s="0" t="inlineStr">
        <is>
          <t>School of Engineering</t>
        </is>
      </c>
      <c r="F250" s="0" t="inlineStr">
        <is>
          <t>Electrical and Computer Engineering</t>
        </is>
      </c>
      <c r="G250" s="0" t="inlineStr">
        <is>
          <t>Fabrication and Characterization of III-Sb/Si Photovoltaic Devices</t>
        </is>
      </c>
      <c r="H250" s="498">
        <v>10000</v>
      </c>
      <c r="I250" s="499">
        <v>10000</v>
      </c>
    </row>
    <row r="251" spans="1:9">
      <c r="A251" s="0">
        <f>HYPERLINK("https://rac.unm.edu/sp17/","Spring 2017 call for proposals")</f>
      </c>
      <c r="B251" s="0" t="inlineStr">
        <is>
          <t>Humanities</t>
        </is>
      </c>
      <c r="C251" s="0" t="inlineStr">
        <is>
          <t>David Correia</t>
        </is>
      </c>
      <c r="D251" s="0" t="inlineStr">
        <is>
          <t>Associate Professor</t>
        </is>
      </c>
      <c r="E251" s="0" t="inlineStr">
        <is>
          <t>College of Arts and Sciences</t>
        </is>
      </c>
      <c r="F251" s="0" t="inlineStr">
        <is>
          <t>American Studies</t>
        </is>
      </c>
      <c r="G251" s="0" t="inlineStr">
        <is>
          <t>Translating the Janos Presidio Letters of Apache Chief Juan José Compá</t>
        </is>
      </c>
      <c r="H251" s="500">
        <v>2400</v>
      </c>
      <c r="I251" s="501">
        <v>2400</v>
      </c>
    </row>
    <row r="252" spans="1:9">
      <c r="A252" s="0">
        <f>HYPERLINK("https://rac.unm.edu/sp17/","Spring 2017 call for proposals")</f>
      </c>
      <c r="B252" s="0" t="inlineStr">
        <is>
          <t>Social Sciences</t>
        </is>
      </c>
      <c r="C252" s="0" t="inlineStr">
        <is>
          <t>Alexandra Davis</t>
        </is>
      </c>
      <c r="D252" s="0" t="inlineStr">
        <is>
          <t>Assistant Professor</t>
        </is>
      </c>
      <c r="E252" s="0" t="inlineStr">
        <is>
          <t>College of Education and Human Sciences</t>
        </is>
      </c>
      <c r="F252" s="0" t="inlineStr">
        <is>
          <t>Individual, Family, and Community Education</t>
        </is>
      </c>
      <c r="G252" s="0" t="inlineStr">
        <is>
          <t>The associations between stressors and young adults’ social behaviors via family relationships and moral development</t>
        </is>
      </c>
      <c r="H252" s="502">
        <v>10000</v>
      </c>
      <c r="I252" s="503">
        <v>10000</v>
      </c>
    </row>
    <row r="253" spans="1:9">
      <c r="A253" s="0">
        <f>HYPERLINK("https://rac.unm.edu/sp17/","Spring 2017 call for proposals")</f>
      </c>
      <c r="B253" s="0" t="inlineStr">
        <is>
          <t>Humanities</t>
        </is>
      </c>
      <c r="C253" s="0" t="inlineStr">
        <is>
          <t>David Dunaway</t>
        </is>
      </c>
      <c r="D253" s="0" t="inlineStr">
        <is>
          <t>Professor</t>
        </is>
      </c>
      <c r="E253" s="0" t="inlineStr">
        <is>
          <t>College of Arts and Sciences</t>
        </is>
      </c>
      <c r="F253" s="0" t="inlineStr">
        <is>
          <t>English</t>
        </is>
      </c>
      <c r="G253" s="0" t="inlineStr">
        <is>
          <t>Glasses in American Culture</t>
        </is>
      </c>
      <c r="H253" s="504">
        <v>6865</v>
      </c>
      <c r="I253" s="505">
        <v>6865</v>
      </c>
    </row>
    <row r="254" spans="1:9">
      <c r="A254" s="0">
        <f>HYPERLINK("https://rac.unm.edu/sp17/","Spring 2017 call for proposals")</f>
      </c>
      <c r="B254" s="0" t="inlineStr">
        <is>
          <t>Physical Sciences</t>
        </is>
      </c>
      <c r="C254" s="0" t="inlineStr">
        <is>
          <t>Joseph Galewsky</t>
        </is>
      </c>
      <c r="D254" s="0" t="inlineStr">
        <is>
          <t>Professor</t>
        </is>
      </c>
      <c r="E254" s="0" t="inlineStr">
        <is>
          <t>College of Arts and Sciences</t>
        </is>
      </c>
      <c r="F254" s="0" t="inlineStr">
        <is>
          <t>Earth and Planetary Sciences</t>
        </is>
      </c>
      <c r="G254" s="0" t="inlineStr">
        <is>
          <t>Low-cloud feedbacks: Constraining the most important uncertainty in anthropogenic climate change using stable isotopologues of water vapor</t>
        </is>
      </c>
      <c r="H254" s="506">
        <v>4300</v>
      </c>
      <c r="I254" s="507">
        <v>4300</v>
      </c>
    </row>
    <row r="255" spans="1:9">
      <c r="A255" s="0">
        <f>HYPERLINK("https://rac.unm.edu/sp17/","Spring 2017 call for proposals")</f>
      </c>
      <c r="B255" s="0" t="inlineStr">
        <is>
          <t>Physical Sciences</t>
        </is>
      </c>
      <c r="C255" s="0" t="inlineStr">
        <is>
          <t>Alexander Korotkevich</t>
        </is>
      </c>
      <c r="D255" s="0" t="inlineStr">
        <is>
          <t>Associate Professor</t>
        </is>
      </c>
      <c r="E255" s="0" t="inlineStr">
        <is>
          <t>College of Arts and Sciences</t>
        </is>
      </c>
      <c r="F255" s="0" t="inlineStr">
        <is>
          <t>Mathematics and Statistics</t>
        </is>
      </c>
      <c r="G255" s="0" t="inlineStr">
        <is>
          <t>Simulation tool for realistic gas networks</t>
        </is>
      </c>
      <c r="H255" s="508">
        <v>7045</v>
      </c>
      <c r="I255" s="509">
        <v>7045</v>
      </c>
    </row>
    <row r="256" spans="1:9">
      <c r="A256" s="0">
        <f>HYPERLINK("https://rac.unm.edu/sp17/","Spring 2017 call for proposals")</f>
      </c>
      <c r="B256" s="0" t="inlineStr">
        <is>
          <t>Social Sciences</t>
        </is>
      </c>
      <c r="C256" s="0" t="inlineStr">
        <is>
          <t>Xiaoxue Li</t>
        </is>
      </c>
      <c r="D256" s="0" t="inlineStr">
        <is>
          <t>Assistant Professor</t>
        </is>
      </c>
      <c r="E256" s="0" t="inlineStr">
        <is>
          <t>College of Arts and Sciences</t>
        </is>
      </c>
      <c r="F256" s="0" t="inlineStr">
        <is>
          <t>Economics</t>
        </is>
      </c>
      <c r="G256" s="0" t="inlineStr">
        <is>
          <t>The effect of parental Medicaid benefits on preventive care use among children</t>
        </is>
      </c>
      <c r="H256" s="510">
        <v>2166</v>
      </c>
      <c r="I256" s="511">
        <v>2166</v>
      </c>
    </row>
    <row r="257" spans="1:9">
      <c r="A257" s="0">
        <f>HYPERLINK("https://rac.unm.edu/sp17/","Spring 2017 call for proposals")</f>
      </c>
      <c r="B257" s="0" t="inlineStr">
        <is>
          <t>Social Sciences</t>
        </is>
      </c>
      <c r="C257" s="0" t="inlineStr">
        <is>
          <t>Sherry Nelson</t>
        </is>
      </c>
      <c r="D257" s="0" t="inlineStr">
        <is>
          <t>Associate Professor</t>
        </is>
      </c>
      <c r="E257" s="0" t="inlineStr">
        <is>
          <t>College of Arts and Sciences</t>
        </is>
      </c>
      <c r="F257" s="0" t="inlineStr">
        <is>
          <t>Anthropology</t>
        </is>
      </c>
      <c r="G257" s="0" t="inlineStr">
        <is>
          <t>Modeling early human paleoecology through stable isotope analyses of chimpanzee habitats and forest stratification</t>
        </is>
      </c>
      <c r="H257" s="512">
        <v>9755</v>
      </c>
      <c r="I257" s="513">
        <v>9755</v>
      </c>
    </row>
    <row r="258" spans="1:9">
      <c r="A258" s="0">
        <f>HYPERLINK("https://rac.unm.edu/sp17/","Spring 2017 call for proposals")</f>
      </c>
      <c r="B258" s="0" t="inlineStr">
        <is>
          <t>Social Sciences</t>
        </is>
      </c>
      <c r="C258" s="0" t="inlineStr">
        <is>
          <t>Shuyang Peng</t>
        </is>
      </c>
      <c r="D258" s="0" t="inlineStr">
        <is>
          <t>Assistant Professor</t>
        </is>
      </c>
      <c r="E258" s="0" t="inlineStr">
        <is>
          <t>College of Arts and Sciences</t>
        </is>
      </c>
      <c r="F258" s="0" t="inlineStr">
        <is>
          <t>School of Public Administration</t>
        </is>
      </c>
      <c r="G258" s="0" t="inlineStr">
        <is>
          <t>An Experimental Study of Dishonest Behavior in Public and Private Workforce</t>
        </is>
      </c>
      <c r="H258" s="514">
        <v>9000</v>
      </c>
      <c r="I258" s="515">
        <v>9000</v>
      </c>
    </row>
    <row r="259" spans="1:9">
      <c r="A259" s="0">
        <f>HYPERLINK("https://rac.unm.edu/sp17/","Spring 2017 call for proposals")</f>
      </c>
      <c r="B259" s="0" t="inlineStr">
        <is>
          <t>Social Sciences</t>
        </is>
      </c>
      <c r="C259" s="0" t="inlineStr">
        <is>
          <t>Jessica Richardson</t>
        </is>
      </c>
      <c r="D259" s="0" t="inlineStr">
        <is>
          <t>Assistant Professor</t>
        </is>
      </c>
      <c r="E259" s="0" t="inlineStr">
        <is>
          <t>College of Arts and Sciences</t>
        </is>
      </c>
      <c r="F259" s="0" t="inlineStr">
        <is>
          <t>Speech and Hearing Sciences</t>
        </is>
      </c>
      <c r="G259" s="0" t="inlineStr">
        <is>
          <t>Optical measurement of cerebral blood flow to investigate the interaction between brain stimulation and task engagement</t>
        </is>
      </c>
      <c r="H259" s="516">
        <v>9503</v>
      </c>
      <c r="I259" s="517">
        <v>9503</v>
      </c>
    </row>
    <row r="260" spans="1:9">
      <c r="A260" s="0">
        <f>HYPERLINK("https://rac.unm.edu/sp17/","Spring 2017 call for proposals")</f>
      </c>
      <c r="B260" s="0" t="inlineStr">
        <is>
          <t>Education</t>
        </is>
      </c>
      <c r="C260" s="0" t="inlineStr">
        <is>
          <t>Zandree Stidham</t>
        </is>
      </c>
      <c r="D260" s="0" t="inlineStr">
        <is>
          <t>Assistant Professor</t>
        </is>
      </c>
      <c r="E260" s="0" t="inlineStr">
        <is>
          <t>UNM-Los Alamos</t>
        </is>
      </c>
      <c r="F260" s="0" t="inlineStr">
        <is>
          <t>Communications</t>
        </is>
      </c>
      <c r="G260" s="0" t="inlineStr">
        <is>
          <t>Committments, Responsibilities, and Obligations: Understanding Value-System Barriers to College Completion for At-Risk Students</t>
        </is>
      </c>
      <c r="H260" s="518">
        <v>4700</v>
      </c>
      <c r="I260" s="519">
        <v>4700</v>
      </c>
    </row>
    <row r="261" spans="1:9">
      <c r="A261" s="0">
        <f>HYPERLINK("https://rac.unm.edu/sp17/","Spring 2017 call for proposals")</f>
      </c>
      <c r="B261" s="0" t="inlineStr">
        <is>
          <t>Life Sciences</t>
        </is>
      </c>
      <c r="C261" s="0" t="inlineStr">
        <is>
          <t>Thomas Turner</t>
        </is>
      </c>
      <c r="D261" s="0" t="inlineStr">
        <is>
          <t>Professor</t>
        </is>
      </c>
      <c r="E261" s="0" t="inlineStr">
        <is>
          <t>College of Arts and Sciences</t>
        </is>
      </c>
      <c r="F261" s="0" t="inlineStr">
        <is>
          <t>Biology</t>
        </is>
      </c>
      <c r="G261" s="0" t="inlineStr">
        <is>
          <t>Spatio-temporal drivers of composition and availability of biofilms as fuel for dryland river food webs</t>
        </is>
      </c>
      <c r="H261" s="520">
        <v>7676</v>
      </c>
      <c r="I261" s="521">
        <v>7676</v>
      </c>
    </row>
    <row r="262" spans="1:9">
      <c r="A262" s="0">
        <f>HYPERLINK("https://rac.unm.edu/fa16/","Fall 2016 call for proposals")</f>
      </c>
      <c r="B262" s="0" t="inlineStr">
        <is>
          <t>Life Sciences</t>
        </is>
      </c>
      <c r="C262" s="0" t="inlineStr">
        <is>
          <t>Fabiano Amorim</t>
        </is>
      </c>
      <c r="D262" s="0" t="inlineStr">
        <is>
          <t>Assistant Professor</t>
        </is>
      </c>
      <c r="E262" s="0" t="inlineStr">
        <is>
          <t>College of Education and Human Sciences</t>
        </is>
      </c>
      <c r="F262" s="0" t="inlineStr">
        <is>
          <t>Health, Exercise and Sport Sciences/Exercise Science</t>
        </is>
      </c>
      <c r="G262" s="0" t="inlineStr">
        <is>
          <t>The effect of acute glutamine supplementation on markers of immune function and stress after repeated firefighting simulations: a pilot study</t>
        </is>
      </c>
      <c r="H262" s="522">
        <v>5822</v>
      </c>
      <c r="I262" s="523">
        <v>5822</v>
      </c>
    </row>
    <row r="263" spans="1:9">
      <c r="A263" s="0">
        <f>HYPERLINK("https://rac.unm.edu/fa16/","Fall 2016 call for proposals")</f>
      </c>
      <c r="B263" s="0" t="inlineStr">
        <is>
          <t>Fine Arts</t>
        </is>
      </c>
      <c r="C263" s="0" t="inlineStr">
        <is>
          <t>Christopher Buckholz</t>
        </is>
      </c>
      <c r="D263" s="0" t="inlineStr">
        <is>
          <t>Assistant Professor</t>
        </is>
      </c>
      <c r="E263" s="0" t="inlineStr">
        <is>
          <t>College of Fine Arts</t>
        </is>
      </c>
      <c r="F263" s="0" t="inlineStr">
        <is>
          <t>Music</t>
        </is>
      </c>
      <c r="G263" s="0" t="inlineStr">
        <is>
          <t>Brass Music of John Cheetham</t>
        </is>
      </c>
      <c r="H263" s="524">
        <v>9656</v>
      </c>
      <c r="I263" s="525">
        <v>9656</v>
      </c>
    </row>
    <row r="264" spans="1:9">
      <c r="A264" s="0">
        <f>HYPERLINK("https://rac.unm.edu/fa16/","Fall 2016 call for proposals")</f>
      </c>
      <c r="B264" s="0" t="inlineStr">
        <is>
          <t>Engineering</t>
        </is>
      </c>
      <c r="C264" s="0" t="inlineStr">
        <is>
          <t>Nick Carroll</t>
        </is>
      </c>
      <c r="D264" s="0" t="inlineStr">
        <is>
          <t>Assistant Professor</t>
        </is>
      </c>
      <c r="E264" s="0" t="inlineStr">
        <is>
          <t>School of Engineering</t>
        </is>
      </c>
      <c r="F264" s="0" t="inlineStr">
        <is>
          <t>Chemical and Biological Engineering</t>
        </is>
      </c>
      <c r="G264" s="0" t="inlineStr">
        <is>
          <t>Engineered Proteins for Assembly of 3D Printable Cell/Matrix Inks</t>
        </is>
      </c>
      <c r="H264" s="526">
        <v>8000</v>
      </c>
      <c r="I264" s="527">
        <v>8000</v>
      </c>
    </row>
    <row r="265" spans="1:9">
      <c r="A265" s="0">
        <f>HYPERLINK("https://rac.unm.edu/fa16/","Fall 2016 call for proposals")</f>
      </c>
      <c r="B265" s="0" t="inlineStr">
        <is>
          <t>Life Sciences</t>
        </is>
      </c>
      <c r="C265" s="0" t="inlineStr">
        <is>
          <t>Michelle Facette</t>
        </is>
      </c>
      <c r="D265" s="0" t="inlineStr">
        <is>
          <t>Assistant Professor</t>
        </is>
      </c>
      <c r="E265" s="0" t="inlineStr">
        <is>
          <t>College of Arts and Sciences</t>
        </is>
      </c>
      <c r="F265" s="0" t="inlineStr">
        <is>
          <t>Biology</t>
        </is>
      </c>
      <c r="G265" s="0" t="inlineStr">
        <is>
          <t>Influence of gene expression and cell shape on how plants breathe: Stomatal function in grasses</t>
        </is>
      </c>
      <c r="H265" s="528">
        <v>9821</v>
      </c>
      <c r="I265" s="529">
        <v>9821</v>
      </c>
    </row>
    <row r="266" spans="1:9">
      <c r="A266" s="0">
        <f>HYPERLINK("https://rac.unm.edu/fa16/","Fall 2016 call for proposals")</f>
      </c>
      <c r="B266" s="0" t="inlineStr">
        <is>
          <t>Life Sciences</t>
        </is>
      </c>
      <c r="C266" s="0" t="inlineStr">
        <is>
          <t>Diana Gonzales-Pacheco</t>
        </is>
      </c>
      <c r="D266" s="0" t="inlineStr">
        <is>
          <t>Assistant Professor</t>
        </is>
      </c>
      <c r="E266" s="0" t="inlineStr">
        <is>
          <t>College of Education and Human Sciences</t>
        </is>
      </c>
      <c r="F266" s="0" t="inlineStr">
        <is>
          <t>IFCE/Nutrition</t>
        </is>
      </c>
      <c r="G266" s="0" t="inlineStr">
        <is>
          <t>Neck Circumference as a Novel Indicator of Gestational Diabetes Risk</t>
        </is>
      </c>
      <c r="H266" s="530">
        <v>5000</v>
      </c>
      <c r="I266" s="531">
        <v>5000</v>
      </c>
    </row>
    <row r="267" spans="1:9">
      <c r="A267" s="0">
        <f>HYPERLINK("https://rac.unm.edu/fa16/","Fall 2016 call for proposals")</f>
      </c>
      <c r="B267" s="0" t="inlineStr">
        <is>
          <t>Education</t>
        </is>
      </c>
      <c r="C267" s="0" t="inlineStr">
        <is>
          <t>Len Kravitz</t>
        </is>
      </c>
      <c r="D267" s="0" t="inlineStr">
        <is>
          <t>Associate Professor</t>
        </is>
      </c>
      <c r="E267" s="0" t="inlineStr">
        <is>
          <t>College of Education and Human Sciences</t>
        </is>
      </c>
      <c r="F267" s="0" t="inlineStr">
        <is>
          <t>Exercise Science</t>
        </is>
      </c>
      <c r="G267" s="0" t="inlineStr">
        <is>
          <t>Comparison of hemodynamic and metabolic responses between self-paced and traditional treadmill graded exercise testing protocols.</t>
        </is>
      </c>
      <c r="H267" s="532">
        <v>2950</v>
      </c>
      <c r="I267" s="533">
        <v>2950</v>
      </c>
    </row>
    <row r="268" spans="1:9">
      <c r="A268" s="0">
        <f>HYPERLINK("https://rac.unm.edu/fa16/","Fall 2016 call for proposals")</f>
      </c>
      <c r="B268" s="0" t="inlineStr">
        <is>
          <t>Fine Arts</t>
        </is>
      </c>
      <c r="C268" s="0" t="inlineStr">
        <is>
          <t>Dominika Laster</t>
        </is>
      </c>
      <c r="D268" s="0" t="inlineStr">
        <is>
          <t>Assistant Professor</t>
        </is>
      </c>
      <c r="E268" s="0" t="inlineStr">
        <is>
          <t>College of Fine Arts</t>
        </is>
      </c>
      <c r="F268" s="0" t="inlineStr">
        <is>
          <t>Department of Theatre and Dance</t>
        </is>
      </c>
      <c r="G268" s="0" t="inlineStr">
        <is>
          <t>Cities of Refuge</t>
        </is>
      </c>
      <c r="H268" s="534">
        <v>10000</v>
      </c>
      <c r="I268" s="535">
        <v>10000</v>
      </c>
    </row>
    <row r="269" spans="1:9">
      <c r="A269" s="0">
        <f>HYPERLINK("https://rac.unm.edu/fa16/","Fall 2016 call for proposals")</f>
      </c>
      <c r="B269" s="0" t="inlineStr">
        <is>
          <t>Social Sciences</t>
        </is>
      </c>
      <c r="C269" s="0" t="inlineStr">
        <is>
          <t>Yan Lin</t>
        </is>
      </c>
      <c r="D269" s="0" t="inlineStr">
        <is>
          <t>Assistant Professor</t>
        </is>
      </c>
      <c r="E269" s="0" t="inlineStr">
        <is>
          <t>College of Arts and Sciences</t>
        </is>
      </c>
      <c r="F269" s="0" t="inlineStr">
        <is>
          <t>Geography and Environmental Studies</t>
        </is>
      </c>
      <c r="G269" s="0" t="inlineStr">
        <is>
          <t>A Geographically Targeted and Personalized Approach to Understand and Reduce Cancer Disparities</t>
        </is>
      </c>
      <c r="H269" s="536">
        <v>9108</v>
      </c>
      <c r="I269" s="537">
        <v>9108</v>
      </c>
    </row>
    <row r="270" spans="1:9">
      <c r="A270" s="0">
        <f>HYPERLINK("https://rac.unm.edu/fa16/","Fall 2016 call for proposals")</f>
      </c>
      <c r="B270" s="0" t="inlineStr">
        <is>
          <t>Humanities</t>
        </is>
      </c>
      <c r="C270" s="0" t="inlineStr">
        <is>
          <t>Mary Quinn</t>
        </is>
      </c>
      <c r="D270" s="0" t="inlineStr">
        <is>
          <t>Associate Professor</t>
        </is>
      </c>
      <c r="E270" s="0" t="inlineStr">
        <is>
          <t>College of Arts and Sciences</t>
        </is>
      </c>
      <c r="F270" s="0" t="inlineStr">
        <is>
          <t>Spanish and Portuguese</t>
        </is>
      </c>
      <c r="G270" s="0" t="inlineStr">
        <is>
          <t>Festivals Against Empire: Strategies of Performance in Early Modern Spain</t>
        </is>
      </c>
      <c r="H270" s="538">
        <v>5355</v>
      </c>
      <c r="I270" s="539">
        <v>5355</v>
      </c>
    </row>
    <row r="271" spans="1:9">
      <c r="A271" s="0">
        <f>HYPERLINK("https://rac.unm.edu/fa16/","Fall 2016 call for proposals")</f>
      </c>
      <c r="B271" s="0" t="inlineStr">
        <is>
          <t>Social Sciences</t>
        </is>
      </c>
      <c r="C271" s="0" t="inlineStr">
        <is>
          <t>Loa Traxler</t>
        </is>
      </c>
      <c r="D271" s="0" t="inlineStr">
        <is>
          <t>Assistant Professor</t>
        </is>
      </c>
      <c r="E271" s="0" t="inlineStr">
        <is>
          <t>College of Arts and Sciences</t>
        </is>
      </c>
      <c r="F271" s="0" t="inlineStr">
        <is>
          <t>Anthropology and Museum Studies</t>
        </is>
      </c>
      <c r="G271" s="0" t="inlineStr">
        <is>
          <t>Interpreting the Reign of a Classic Maya King</t>
        </is>
      </c>
      <c r="H271" s="540">
        <v>8300</v>
      </c>
      <c r="I271" s="541">
        <v>8300</v>
      </c>
    </row>
    <row r="272" spans="1:9">
      <c r="A272" s="0">
        <f>HYPERLINK("https://rac.unm.edu/fa16/","Fall 2016 call for proposals")</f>
      </c>
      <c r="B272" s="0" t="inlineStr">
        <is>
          <t>Social Sciences</t>
        </is>
      </c>
      <c r="C272" s="0" t="inlineStr">
        <is>
          <t>Emma Trentman</t>
        </is>
      </c>
      <c r="D272" s="0" t="inlineStr">
        <is>
          <t>Assistant Professor</t>
        </is>
      </c>
      <c r="E272" s="0" t="inlineStr">
        <is>
          <t>College of Arts and Sciences</t>
        </is>
      </c>
      <c r="F272" s="0" t="inlineStr">
        <is>
          <t>Foreign Languages and Literatures</t>
        </is>
      </c>
      <c r="G272" s="0" t="inlineStr">
        <is>
          <t>Mutual Intelligibility of Arabic Dialects</t>
        </is>
      </c>
      <c r="H272" s="542">
        <v>4448</v>
      </c>
      <c r="I272" s="543">
        <v>4383</v>
      </c>
    </row>
    <row r="273" spans="1:9">
      <c r="A273" s="0">
        <f>HYPERLINK("https://rac.unm.edu/sp16/","Spring 2016 call for proposals")</f>
      </c>
      <c r="B273" s="0" t="inlineStr">
        <is>
          <t>Education</t>
        </is>
      </c>
      <c r="C273" s="0" t="inlineStr">
        <is>
          <t>Ziarat Hossain</t>
        </is>
      </c>
      <c r="D273" s="0" t="inlineStr">
        <is>
          <t>Professor</t>
        </is>
      </c>
      <c r="E273" s="0" t="inlineStr">
        <is>
          <t>College of Education and Human Sciences</t>
        </is>
      </c>
      <c r="F273" s="0" t="inlineStr">
        <is>
          <t>Department of Individual, Family, and Community Education</t>
        </is>
      </c>
      <c r="G273" s="0" t="inlineStr">
        <is>
          <t>Links between Paternal Involvement and Early Childhood Development: A Context of Migrant Fathers in Malaysia</t>
        </is>
      </c>
      <c r="H273" s="544">
        <v>9600</v>
      </c>
      <c r="I273" s="545">
        <v>9600</v>
      </c>
    </row>
    <row r="274" spans="1:9">
      <c r="A274" s="0">
        <f>HYPERLINK("https://rac.unm.edu/sp16/","Spring 2016 call for proposals")</f>
      </c>
      <c r="B274" s="0" t="inlineStr">
        <is>
          <t>Fine Arts</t>
        </is>
      </c>
      <c r="C274" s="0" t="inlineStr">
        <is>
          <t>Cornejo Kency</t>
        </is>
      </c>
      <c r="D274" s="0" t="inlineStr">
        <is>
          <t>Assistant Professor</t>
        </is>
      </c>
      <c r="E274" s="0" t="inlineStr">
        <is>
          <t>College of Fine Arts</t>
        </is>
      </c>
      <c r="F274" s="0" t="inlineStr">
        <is>
          <t>Art and Art History</t>
        </is>
      </c>
      <c r="G274" s="0" t="inlineStr">
        <is>
          <t>Sombrero Azul: Forty Years of Art in El Salvador</t>
        </is>
      </c>
      <c r="H274" s="546">
        <v>9766</v>
      </c>
      <c r="I274" s="547">
        <v>7766</v>
      </c>
    </row>
    <row r="275" spans="1:9">
      <c r="A275" s="0">
        <f>HYPERLINK("https://rac.unm.edu/sp16/","Spring 2016 call for proposals")</f>
      </c>
      <c r="B275" s="0" t="inlineStr">
        <is>
          <t>Humanities</t>
        </is>
      </c>
      <c r="C275" s="0" t="inlineStr">
        <is>
          <t>Miguel Lopez</t>
        </is>
      </c>
      <c r="D275" s="0" t="inlineStr">
        <is>
          <t>Associate Professor</t>
        </is>
      </c>
      <c r="E275" s="0" t="inlineStr">
        <is>
          <t>College of Arts and Sciences</t>
        </is>
      </c>
      <c r="F275" s="0" t="inlineStr">
        <is>
          <t>Spanish and Portuguese</t>
        </is>
      </c>
      <c r="G275" s="0" t="inlineStr">
        <is>
          <t>Archival Research in Guatemala for Book Femicide Fictions</t>
        </is>
      </c>
      <c r="H275" s="548">
        <v>3652</v>
      </c>
      <c r="I275" s="549">
        <v>3652</v>
      </c>
    </row>
    <row r="276" spans="1:9">
      <c r="A276" s="0">
        <f>HYPERLINK("https://rac.unm.edu/sp16/","Spring 2016 call for proposals")</f>
      </c>
      <c r="B276" s="0" t="inlineStr">
        <is>
          <t>Life Sciences</t>
        </is>
      </c>
      <c r="C276" s="0" t="inlineStr">
        <is>
          <t>Seth Newsome</t>
        </is>
      </c>
      <c r="D276" s="0" t="inlineStr">
        <is>
          <t>Assistant Professor</t>
        </is>
      </c>
      <c r="E276" s="0" t="inlineStr">
        <is>
          <t>College of Arts and Sciences</t>
        </is>
      </c>
      <c r="F276" s="0" t="inlineStr">
        <is>
          <t>Biology</t>
        </is>
      </c>
      <c r="G276" s="0" t="inlineStr">
        <is>
          <t>The role of gut microbiota in supplying amino acids to their mammalian hosts</t>
        </is>
      </c>
      <c r="H276" s="550">
        <v>10000</v>
      </c>
      <c r="I276" s="551">
        <v>10000</v>
      </c>
    </row>
    <row r="277" spans="1:9">
      <c r="A277" s="0">
        <f>HYPERLINK("https://rac.unm.edu/sp16/","Spring 2016 call for proposals")</f>
      </c>
      <c r="B277" s="0" t="inlineStr">
        <is>
          <t>Social Sciences</t>
        </is>
      </c>
      <c r="C277" s="0" t="inlineStr">
        <is>
          <t>Noah Painter-Davis</t>
        </is>
      </c>
      <c r="D277" s="0" t="inlineStr">
        <is>
          <t>Assistant Professor</t>
        </is>
      </c>
      <c r="E277" s="0" t="inlineStr">
        <is>
          <t>College of Arts and Sciences</t>
        </is>
      </c>
      <c r="F277" s="0" t="inlineStr">
        <is>
          <t>Department of Sociology</t>
        </is>
      </c>
      <c r="G277" s="0" t="inlineStr">
        <is>
          <t>The Face of Punishment: The Influence of Skin Tone and Physical Appearance on Sentencing in New Mexico</t>
        </is>
      </c>
      <c r="H277" s="552">
        <v>4992</v>
      </c>
      <c r="I277" s="553">
        <v>4992</v>
      </c>
    </row>
    <row r="278" spans="1:9">
      <c r="A278" s="0">
        <f>HYPERLINK("https://rac.unm.edu/sp16/","Spring 2016 call for proposals")</f>
      </c>
      <c r="B278" s="0" t="inlineStr">
        <is>
          <t>Fine Arts</t>
        </is>
      </c>
      <c r="C278" s="0" t="inlineStr">
        <is>
          <t>John Quale</t>
        </is>
      </c>
      <c r="D278" s="0" t="inlineStr">
        <is>
          <t>Professor</t>
        </is>
      </c>
      <c r="E278" s="0" t="inlineStr">
        <is>
          <t>School of Architecture + Planning</t>
        </is>
      </c>
      <c r="F278" s="0" t="inlineStr">
        <is>
          <t>Architecture</t>
        </is>
      </c>
      <c r="G278" s="0" t="inlineStr">
        <is>
          <t>ecoMOD:  design, build, evaluate</t>
        </is>
      </c>
      <c r="H278" s="554">
        <v>9902</v>
      </c>
      <c r="I278" s="555">
        <v>9902</v>
      </c>
    </row>
    <row r="279" spans="1:9">
      <c r="A279" s="0">
        <f>HYPERLINK("https://rac.unm.edu/sp16/","Spring 2016 call for proposals")</f>
      </c>
      <c r="B279" s="0" t="inlineStr">
        <is>
          <t>Life Sciences</t>
        </is>
      </c>
      <c r="C279" s="0" t="inlineStr">
        <is>
          <t>Daisuke Shibata</t>
        </is>
      </c>
      <c r="D279" s="0" t="inlineStr">
        <is>
          <t>Assistant Professor</t>
        </is>
      </c>
      <c r="E279" s="0" t="inlineStr">
        <is>
          <t>College of Education and Human Sciences</t>
        </is>
      </c>
      <c r="F279" s="0" t="inlineStr">
        <is>
          <t>Health, Exercise and Sports Sciences</t>
        </is>
      </c>
      <c r="G279" s="0" t="inlineStr">
        <is>
          <t>Skeletal Alignment for Sensory-Motor Integration in Control of Lower Extremity</t>
        </is>
      </c>
      <c r="H279" s="556">
        <v>8100</v>
      </c>
      <c r="I279" s="557">
        <v>8100</v>
      </c>
    </row>
    <row r="280" spans="1:9">
      <c r="A280" s="0">
        <f>HYPERLINK("https://rac.unm.edu/sp16/","Spring 2016 call for proposals")</f>
      </c>
      <c r="B280" s="0" t="inlineStr">
        <is>
          <t>Social Sciences</t>
        </is>
      </c>
      <c r="C280" s="0" t="inlineStr">
        <is>
          <t>Cristobal Valencia</t>
        </is>
      </c>
      <c r="D280" s="0" t="inlineStr">
        <is>
          <t>Assistant Professor</t>
        </is>
      </c>
      <c r="E280" s="0" t="inlineStr">
        <is>
          <t>College of Arts and Sciences</t>
        </is>
      </c>
      <c r="F280" s="0" t="inlineStr">
        <is>
          <t>Anthropology</t>
        </is>
      </c>
      <c r="G280" s="0" t="inlineStr">
        <is>
          <t>Energy Futures:  The role of culture in decision-making</t>
        </is>
      </c>
      <c r="H280" s="558">
        <v>9786</v>
      </c>
      <c r="I280" s="559">
        <v>9786</v>
      </c>
    </row>
    <row r="281" spans="1:9">
      <c r="A281" s="0">
        <f>HYPERLINK("https://rac.unm.edu/sp16/","Spring 2016 call for proposals")</f>
      </c>
      <c r="B281" s="0" t="inlineStr">
        <is>
          <t>Humanities</t>
        </is>
      </c>
      <c r="C281" s="0" t="inlineStr">
        <is>
          <t>Melina Vizcaino-Aleman</t>
        </is>
      </c>
      <c r="D281" s="0" t="inlineStr">
        <is>
          <t>Assistant Professor</t>
        </is>
      </c>
      <c r="E281" s="0" t="inlineStr">
        <is>
          <t>College of Arts and Sciences</t>
        </is>
      </c>
      <c r="F281" s="0" t="inlineStr">
        <is>
          <t>English</t>
        </is>
      </c>
      <c r="G281" s="0" t="inlineStr">
        <is>
          <t>Chicana/o Critical Regionalism and Denver Muralist Carlota Espinoza</t>
        </is>
      </c>
      <c r="H281" s="560">
        <v>1884</v>
      </c>
      <c r="I281" s="561">
        <v>1884</v>
      </c>
    </row>
    <row r="282" spans="1:9">
      <c r="A282" s="0">
        <f>HYPERLINK("https://rac.unm.edu/sp16/","Spring 2016 call for proposals")</f>
      </c>
      <c r="B282" s="0" t="inlineStr">
        <is>
          <t>Fine Arts</t>
        </is>
      </c>
      <c r="C282" s="0" t="inlineStr">
        <is>
          <t>John Zimmerman</t>
        </is>
      </c>
      <c r="D282" s="0" t="inlineStr">
        <is>
          <t>Associate Professor</t>
        </is>
      </c>
      <c r="E282" s="0" t="inlineStr">
        <is>
          <t>UNM-Gallup</t>
        </is>
      </c>
      <c r="F282" s="0" t="inlineStr">
        <is>
          <t>Arts and Sciences</t>
        </is>
      </c>
      <c r="G282" s="0" t="inlineStr">
        <is>
          <t>Large Scale Sculpture in China</t>
        </is>
      </c>
      <c r="H282" s="562">
        <v>3617</v>
      </c>
      <c r="I282" s="563">
        <v>3617</v>
      </c>
    </row>
    <row r="283" spans="1:9">
      <c r="A283" s="0">
        <f>HYPERLINK("https://rac.unm.edu/fa15/","Fall 2015 call for proposals")</f>
      </c>
      <c r="B283" s="0" t="inlineStr">
        <is>
          <t>Humanities</t>
        </is>
      </c>
      <c r="C283" s="0" t="inlineStr">
        <is>
          <t>Bethany Davila</t>
        </is>
      </c>
      <c r="D283" s="0" t="inlineStr">
        <is>
          <t>Assistant Professor</t>
        </is>
      </c>
      <c r="E283" s="0" t="inlineStr">
        <is>
          <t>College of Arts and Sciences</t>
        </is>
      </c>
      <c r="F283" s="0" t="inlineStr">
        <is>
          <t>English</t>
        </is>
      </c>
      <c r="G283" s="0" t="inlineStr">
        <is>
          <t>Instructor Experiences with and Responses to Student Writing</t>
        </is>
      </c>
      <c r="H283" s="564">
        <v>1900</v>
      </c>
      <c r="I283" s="565">
        <v>1900</v>
      </c>
    </row>
    <row r="284" spans="1:9">
      <c r="A284" s="0">
        <f>HYPERLINK("https://rac.unm.edu/fa15/","Fall 2015 call for proposals")</f>
      </c>
      <c r="B284" s="0" t="inlineStr">
        <is>
          <t>Social Sciences</t>
        </is>
      </c>
      <c r="C284" s="0" t="inlineStr">
        <is>
          <t>Heather Edgar</t>
        </is>
      </c>
      <c r="D284" s="0" t="inlineStr">
        <is>
          <t>Associate Professor</t>
        </is>
      </c>
      <c r="E284" s="0" t="inlineStr">
        <is>
          <t>College of Arts and Sciences</t>
        </is>
      </c>
      <c r="F284" s="0" t="inlineStr">
        <is>
          <t>Anthropology Maxwell Museum</t>
        </is>
      </c>
      <c r="G284" s="0" t="inlineStr">
        <is>
          <t>Structural violence and phenotypic variation in colonial Mexico City</t>
        </is>
      </c>
      <c r="H284" s="566">
        <v>7950</v>
      </c>
      <c r="I284" s="567">
        <v>7950</v>
      </c>
    </row>
    <row r="285" spans="1:9">
      <c r="A285" s="0">
        <f>HYPERLINK("https://rac.unm.edu/fa15/","Fall 2015 call for proposals")</f>
      </c>
      <c r="B285" s="0" t="inlineStr">
        <is>
          <t>Fine Arts</t>
        </is>
      </c>
      <c r="C285" s="0" t="inlineStr">
        <is>
          <t>Amanda Hamp</t>
        </is>
      </c>
      <c r="D285" s="0" t="inlineStr">
        <is>
          <t>Assistant Professor</t>
        </is>
      </c>
      <c r="E285" s="0" t="inlineStr">
        <is>
          <t>College of Fine Arts</t>
        </is>
      </c>
      <c r="F285" s="0" t="inlineStr">
        <is>
          <t>Theatre and Dance</t>
        </is>
      </c>
      <c r="G285" s="0" t="inlineStr">
        <is>
          <t>Win. Place. Show.</t>
        </is>
      </c>
      <c r="H285" s="568">
        <v>7350</v>
      </c>
      <c r="I285" s="569">
        <v>7350</v>
      </c>
    </row>
    <row r="286" spans="1:9">
      <c r="A286" s="0">
        <f>HYPERLINK("https://rac.unm.edu/fa15/","Fall 2015 call for proposals")</f>
      </c>
      <c r="B286" s="0" t="inlineStr">
        <is>
          <t>Fine Arts</t>
        </is>
      </c>
      <c r="C286" s="0" t="inlineStr">
        <is>
          <t>Megan Jacobs</t>
        </is>
      </c>
      <c r="D286" s="0" t="inlineStr">
        <is>
          <t>Associate Professor</t>
        </is>
      </c>
      <c r="E286" s="0" t="inlineStr">
        <is>
          <t>Honors College</t>
        </is>
      </c>
      <c r="F286" s="0" t="inlineStr">
        <is>
          <t>Honors College</t>
        </is>
      </c>
      <c r="G286" s="0" t="inlineStr">
        <is>
          <t>Motherhood &amp;amp; Familial Identity</t>
        </is>
      </c>
      <c r="H286" s="570">
        <v>7032</v>
      </c>
      <c r="I286" s="571">
        <v>7032</v>
      </c>
    </row>
    <row r="287" spans="1:9">
      <c r="A287" s="0">
        <f>HYPERLINK("https://rac.unm.edu/fa15/","Fall 2015 call for proposals")</f>
      </c>
      <c r="B287" s="0" t="inlineStr">
        <is>
          <t>Humanities</t>
        </is>
      </c>
      <c r="C287" s="0" t="inlineStr">
        <is>
          <t>Maria Lane</t>
        </is>
      </c>
      <c r="D287" s="0" t="inlineStr">
        <is>
          <t>Associate Professor</t>
        </is>
      </c>
      <c r="E287" s="0" t="inlineStr">
        <is>
          <t>College of Arts and Sciences</t>
        </is>
      </c>
      <c r="F287" s="0" t="inlineStr">
        <is>
          <t>Geography and Environmental Studies</t>
        </is>
      </c>
      <c r="G287" s="0" t="inlineStr">
        <is>
          <t>Re-Imagining the Islands: Environmental Change in the Florida Keys</t>
        </is>
      </c>
      <c r="H287" s="572">
        <v>10000</v>
      </c>
      <c r="I287" s="573">
        <v>8382</v>
      </c>
    </row>
    <row r="288" spans="1:9">
      <c r="A288" s="0">
        <f>HYPERLINK("https://rac.unm.edu/fa15/","Fall 2015 call for proposals")</f>
      </c>
      <c r="B288" s="0" t="inlineStr">
        <is>
          <t>Fine Arts</t>
        </is>
      </c>
      <c r="C288" s="0" t="inlineStr">
        <is>
          <t>Eric Lau</t>
        </is>
      </c>
      <c r="D288" s="0" t="inlineStr">
        <is>
          <t>Associate Professor</t>
        </is>
      </c>
      <c r="E288" s="0" t="inlineStr">
        <is>
          <t>College of Fine Arts</t>
        </is>
      </c>
      <c r="F288" s="0" t="inlineStr">
        <is>
          <t>Music</t>
        </is>
      </c>
      <c r="G288" s="0" t="inlineStr">
        <is>
          <t>Skylines, a CD of New American Music for Saxophone Quartet</t>
        </is>
      </c>
      <c r="H288" s="574">
        <v>7277</v>
      </c>
      <c r="I288" s="575">
        <v>7277</v>
      </c>
    </row>
    <row r="289" spans="1:9">
      <c r="A289" s="0">
        <f>HYPERLINK("https://rac.unm.edu/fa15/","Fall 2015 call for proposals")</f>
      </c>
      <c r="B289" s="0" t="inlineStr">
        <is>
          <t>Social Sciences</t>
        </is>
      </c>
      <c r="C289" s="0" t="inlineStr">
        <is>
          <t>Agustin Leon-Moreta</t>
        </is>
      </c>
      <c r="D289" s="0" t="inlineStr">
        <is>
          <t>Assistant Professor</t>
        </is>
      </c>
      <c r="E289" s="0" t="inlineStr">
        <is>
          <t>College of Arts and Sciences</t>
        </is>
      </c>
      <c r="F289" s="0" t="inlineStr">
        <is>
          <t>Public Administration</t>
        </is>
      </c>
      <c r="G289" s="0" t="inlineStr">
        <is>
          <t>Inequality and Access to Local Services in the United States</t>
        </is>
      </c>
      <c r="H289" s="576">
        <v>2395</v>
      </c>
      <c r="I289" s="577">
        <v>2395</v>
      </c>
    </row>
    <row r="290" spans="1:9">
      <c r="A290" s="0">
        <f>HYPERLINK("https://rac.unm.edu/fa15/","Fall 2015 call for proposals")</f>
      </c>
      <c r="B290" s="0" t="inlineStr">
        <is>
          <t>Life Sciences</t>
        </is>
      </c>
      <c r="C290" s="0" t="inlineStr">
        <is>
          <t>Christine Mermier</t>
        </is>
      </c>
      <c r="D290" s="0" t="inlineStr">
        <is>
          <t>Assistant Professor</t>
        </is>
      </c>
      <c r="E290" s="0" t="inlineStr">
        <is>
          <t>College of Education and Human Sciences</t>
        </is>
      </c>
      <c r="F290" s="0" t="inlineStr">
        <is>
          <t>Exercise Science/Health, Exercise and Sports Sciences</t>
        </is>
      </c>
      <c r="G290" s="0" t="inlineStr">
        <is>
          <t>The Influence of Exercise on Autophagy in Individuals with Impaired Fasting Glucose</t>
        </is>
      </c>
      <c r="H290" s="578">
        <v>6300</v>
      </c>
      <c r="I290" s="579">
        <v>6300</v>
      </c>
    </row>
    <row r="291" spans="1:9">
      <c r="A291" s="0">
        <f>HYPERLINK("https://rac.unm.edu/fa15/","Fall 2015 call for proposals")</f>
      </c>
      <c r="B291" s="0" t="inlineStr">
        <is>
          <t>Life Sciences</t>
        </is>
      </c>
      <c r="C291" s="0" t="inlineStr">
        <is>
          <t>Steven Poe</t>
        </is>
      </c>
      <c r="D291" s="0" t="inlineStr">
        <is>
          <t>Associate Professor</t>
        </is>
      </c>
      <c r="E291" s="0" t="inlineStr">
        <is>
          <t>College of Arts and Sciences</t>
        </is>
      </c>
      <c r="F291" s="0" t="inlineStr">
        <is>
          <t>Biology</t>
        </is>
      </c>
      <c r="G291" s="0" t="inlineStr">
        <is>
          <t>Empirical test of the native-nonnative distinction</t>
        </is>
      </c>
      <c r="H291" s="580">
        <v>10000</v>
      </c>
      <c r="I291" s="581">
        <v>10000</v>
      </c>
    </row>
    <row r="292" spans="1:9">
      <c r="A292" s="0">
        <f>HYPERLINK("https://rac.unm.edu/sp15/","Spring 2015 call for proposals")</f>
      </c>
      <c r="B292" s="0" t="inlineStr">
        <is>
          <t>Social Sciences</t>
        </is>
      </c>
      <c r="C292" s="0" t="inlineStr">
        <is>
          <t>Cathleen Cahill</t>
        </is>
      </c>
      <c r="D292" s="0" t="inlineStr">
        <is>
          <t>Associate Professor</t>
        </is>
      </c>
      <c r="E292" s="0" t="inlineStr">
        <is>
          <t>College of Arts and Sciences</t>
        </is>
      </c>
      <c r="F292" s="0" t="inlineStr">
        <is>
          <t>History</t>
        </is>
      </c>
      <c r="G292" s="0" t="inlineStr">
        <is>
          <t>Joining the Parade: Women of Color Challenge the Mainstream Suffrage Movement</t>
        </is>
      </c>
      <c r="H292" s="582">
        <v>5038</v>
      </c>
      <c r="I292" s="583">
        <v>5038</v>
      </c>
    </row>
    <row r="293" spans="1:9">
      <c r="A293" s="0">
        <f>HYPERLINK("https://rac.unm.edu/sp15/","Spring 2015 call for proposals")</f>
      </c>
      <c r="B293" s="0" t="inlineStr">
        <is>
          <t>Humanities</t>
        </is>
      </c>
      <c r="C293" s="0" t="inlineStr">
        <is>
          <t>Alyosha Goldstein</t>
        </is>
      </c>
      <c r="D293" s="0" t="inlineStr">
        <is>
          <t>Associate Professor</t>
        </is>
      </c>
      <c r="E293" s="0" t="inlineStr">
        <is>
          <t>College of Arts and Sciences</t>
        </is>
      </c>
      <c r="F293" s="0" t="inlineStr">
        <is>
          <t>American Studies</t>
        </is>
      </c>
      <c r="G293" s="0" t="inlineStr">
        <is>
          <t>Settlement and Dispossession in the Colonial Present</t>
        </is>
      </c>
      <c r="H293" s="584">
        <v>6498</v>
      </c>
      <c r="I293" s="585">
        <v>6330</v>
      </c>
    </row>
    <row r="294" spans="1:9">
      <c r="A294" s="0">
        <f>HYPERLINK("https://rac.unm.edu/sp15/","Spring 2015 call for proposals")</f>
      </c>
      <c r="B294" s="0" t="inlineStr">
        <is>
          <t>Humanities</t>
        </is>
      </c>
      <c r="C294" s="0" t="inlineStr">
        <is>
          <t>Andre Haag</t>
        </is>
      </c>
      <c r="D294" s="0" t="inlineStr">
        <is>
          <t>Assistant Professor</t>
        </is>
      </c>
      <c r="E294" s="0" t="inlineStr">
        <is>
          <t>College of Arts and Sciences</t>
        </is>
      </c>
      <c r="F294" s="0" t="inlineStr">
        <is>
          <t>Foreign Languages and Literatures</t>
        </is>
      </c>
      <c r="G294" s="0" t="inlineStr">
        <is>
          <t>Fear and Loathing in Imperial Japan: The Cultures of Korean Peril</t>
        </is>
      </c>
      <c r="H294" s="586">
        <v>4864</v>
      </c>
      <c r="I294" s="587">
        <v>4864</v>
      </c>
    </row>
    <row r="295" spans="1:9">
      <c r="A295" s="0">
        <f>HYPERLINK("https://rac.unm.edu/sp15/","Spring 2015 call for proposals")</f>
      </c>
      <c r="B295" s="0" t="inlineStr">
        <is>
          <t>Fine Arts</t>
        </is>
      </c>
      <c r="C295" s="0" t="inlineStr">
        <is>
          <t>MIchael Hix</t>
        </is>
      </c>
      <c r="D295" s="0" t="inlineStr">
        <is>
          <t>Assistant Professor</t>
        </is>
      </c>
      <c r="E295" s="0" t="inlineStr">
        <is>
          <t>College of Fine Arts</t>
        </is>
      </c>
      <c r="F295" s="0" t="inlineStr">
        <is>
          <t>Music</t>
        </is>
      </c>
      <c r="G295" s="0" t="inlineStr">
        <is>
          <t>Historically informed performance practice recording of the solo cantatas for bass voice of Christoph Graupner</t>
        </is>
      </c>
      <c r="H295" s="588">
        <v>9242</v>
      </c>
      <c r="I295" s="589">
        <v>8644</v>
      </c>
    </row>
    <row r="296" spans="1:9">
      <c r="A296" s="0">
        <f>HYPERLINK("https://rac.unm.edu/sp15/","Spring 2015 call for proposals")</f>
      </c>
      <c r="B296" s="0" t="inlineStr">
        <is>
          <t>Social Sciences</t>
        </is>
      </c>
      <c r="C296" s="0" t="inlineStr">
        <is>
          <t>Shana McDermott</t>
        </is>
      </c>
      <c r="D296" s="0" t="inlineStr">
        <is>
          <t>Assistant Professor</t>
        </is>
      </c>
      <c r="E296" s="0" t="inlineStr">
        <is>
          <t>College of Arts and Sciences</t>
        </is>
      </c>
      <c r="F296" s="0" t="inlineStr">
        <is>
          <t>Economics</t>
        </is>
      </c>
      <c r="G296" s="0" t="inlineStr">
        <is>
          <t>The impact of LED streetlight retrofits on the urban amenity value of artificial light at night</t>
        </is>
      </c>
      <c r="H296" s="590">
        <v>9744</v>
      </c>
      <c r="I296" s="591">
        <v>9744</v>
      </c>
    </row>
    <row r="297" spans="1:9">
      <c r="A297" s="0">
        <f>HYPERLINK("https://rac.unm.edu/sp15/","Spring 2015 call for proposals")</f>
      </c>
      <c r="B297" s="0" t="inlineStr">
        <is>
          <t>Fine Arts</t>
        </is>
      </c>
      <c r="C297" s="0" t="inlineStr">
        <is>
          <t>Matthew Rangel</t>
        </is>
      </c>
      <c r="D297" s="0" t="inlineStr">
        <is>
          <t>Assistant Professor</t>
        </is>
      </c>
      <c r="E297" s="0" t="inlineStr">
        <is>
          <t>College of Fine Arts</t>
        </is>
      </c>
      <c r="F297" s="0" t="inlineStr">
        <is>
          <t>Art and Art History</t>
        </is>
      </c>
      <c r="G297" s="0" t="inlineStr">
        <is>
          <t>Linear Referencing, Matthew Rangel</t>
        </is>
      </c>
      <c r="H297" s="592">
        <v>6824</v>
      </c>
      <c r="I297" s="593">
        <v>6824</v>
      </c>
    </row>
    <row r="298" spans="1:9">
      <c r="A298" s="0">
        <f>HYPERLINK("https://rac.unm.edu/sp15/","Spring 2015 call for proposals")</f>
      </c>
      <c r="B298" s="0" t="inlineStr">
        <is>
          <t>Humanities</t>
        </is>
      </c>
      <c r="C298" s="0" t="inlineStr">
        <is>
          <t>Naomi Shin</t>
        </is>
      </c>
      <c r="D298" s="0" t="inlineStr">
        <is>
          <t>Assistant Professor</t>
        </is>
      </c>
      <c r="E298" s="0" t="inlineStr">
        <is>
          <t>College of Arts and Sciences</t>
        </is>
      </c>
      <c r="F298" s="0" t="inlineStr">
        <is>
          <t>Linguistics and Spanish and Portuguese</t>
        </is>
      </c>
      <c r="G298" s="0" t="inlineStr">
        <is>
          <t>“¿Qué saben los niños? A study of young children's Spanish grammar</t>
        </is>
      </c>
      <c r="H298" s="594">
        <v>9425</v>
      </c>
      <c r="I298" s="595">
        <v>9425</v>
      </c>
    </row>
    <row r="299" spans="1:9">
      <c r="A299" s="0">
        <f>HYPERLINK("https://rac.unm.edu/sp15/","Spring 2015 call for proposals")</f>
      </c>
      <c r="B299" s="0" t="inlineStr">
        <is>
          <t>Humanities</t>
        </is>
      </c>
      <c r="C299" s="0" t="inlineStr">
        <is>
          <t>Rosa Vallejos Y</t>
        </is>
      </c>
      <c r="D299" s="0" t="inlineStr">
        <is>
          <t>Assistant Professor</t>
        </is>
      </c>
      <c r="E299" s="0" t="inlineStr">
        <is>
          <t>College of Arts and Sciences</t>
        </is>
      </c>
      <c r="F299" s="0" t="inlineStr">
        <is>
          <t>Linguistics and Spanish and Portuguese</t>
        </is>
      </c>
      <c r="G299" s="0" t="inlineStr">
        <is>
          <t>Spanish in the Amazon: Historical forces, social relations, and linguistic outcomes</t>
        </is>
      </c>
      <c r="H299" s="596">
        <v>9969</v>
      </c>
      <c r="I299" s="597">
        <v>9969</v>
      </c>
    </row>
    <row r="300" spans="1:9">
      <c r="A300" s="0">
        <f>HYPERLINK("https://rac.unm.edu/sp15/","Spring 2015 call for proposals")</f>
      </c>
      <c r="B300" s="0" t="inlineStr">
        <is>
          <t>Humanities</t>
        </is>
      </c>
      <c r="C300" s="0" t="inlineStr">
        <is>
          <t>Belinda Deneen Wallace</t>
        </is>
      </c>
      <c r="D300" s="0" t="inlineStr">
        <is>
          <t>Assistant Professor</t>
        </is>
      </c>
      <c r="E300" s="0" t="inlineStr">
        <is>
          <t>College of Arts and Sciences</t>
        </is>
      </c>
      <c r="F300" s="0" t="inlineStr">
        <is>
          <t>English Language and Literature</t>
        </is>
      </c>
      <c r="G300" s="0" t="inlineStr">
        <is>
          <t>Mapping the Meta-Colonial: Caribbean Women Writers and the Queer Path to National Belonging</t>
        </is>
      </c>
      <c r="H300" s="598">
        <v>10000</v>
      </c>
      <c r="I300" s="599">
        <v>10000</v>
      </c>
    </row>
    <row r="301" spans="1:9">
      <c r="A301" s="0">
        <f>HYPERLINK("https://rac.unm.edu/fa14/","Fall 2014 call for proposals")</f>
      </c>
      <c r="B301" s="0" t="inlineStr">
        <is>
          <t>Life Sciences</t>
        </is>
      </c>
      <c r="C301" s="0" t="inlineStr">
        <is>
          <t>Rick Arenas</t>
        </is>
      </c>
      <c r="D301" s="0" t="inlineStr">
        <is>
          <t>Assistant Professor</t>
        </is>
      </c>
      <c r="E301" s="0" t="inlineStr">
        <is>
          <t>College of Arts and Sciences</t>
        </is>
      </c>
      <c r="F301" s="0" t="inlineStr">
        <is>
          <t>Speech and Hearing Sciences</t>
        </is>
      </c>
      <c r="G301" s="0" t="inlineStr">
        <is>
          <t>The effects of noninvasive neurostimulation on stuttering behavior</t>
        </is>
      </c>
      <c r="H301" s="600">
        <v>9500</v>
      </c>
      <c r="I301" s="601">
        <v>9500</v>
      </c>
    </row>
    <row r="302" spans="1:9">
      <c r="A302" s="0">
        <f>HYPERLINK("https://rac.unm.edu/fa14/","Fall 2014 call for proposals")</f>
      </c>
      <c r="B302" s="0" t="inlineStr">
        <is>
          <t>Humanities</t>
        </is>
      </c>
      <c r="C302" s="0" t="inlineStr">
        <is>
          <t>Durwood Ball Ball</t>
        </is>
      </c>
      <c r="D302" s="0" t="inlineStr">
        <is>
          <t>Associate Professor</t>
        </is>
      </c>
      <c r="E302" s="0" t="inlineStr">
        <is>
          <t>College of Arts and Sciences</t>
        </is>
      </c>
      <c r="F302" s="0" t="inlineStr">
        <is>
          <t>History</t>
        </is>
      </c>
      <c r="G302" s="0" t="inlineStr">
        <is>
          <t>Edwin Vose Sumner, American Soldier</t>
        </is>
      </c>
      <c r="H302" s="602">
        <v>1289</v>
      </c>
      <c r="I302" s="603">
        <v>1289</v>
      </c>
    </row>
    <row r="303" spans="1:9">
      <c r="A303" s="0">
        <f>HYPERLINK("https://rac.unm.edu/fa14/","Fall 2014 call for proposals")</f>
      </c>
      <c r="B303" s="0" t="inlineStr">
        <is>
          <t>Humanities</t>
        </is>
      </c>
      <c r="C303" s="0" t="inlineStr">
        <is>
          <t>Tiffany Bourelle</t>
        </is>
      </c>
      <c r="D303" s="0" t="inlineStr">
        <is>
          <t>Assistant Professor</t>
        </is>
      </c>
      <c r="E303" s="0" t="inlineStr">
        <is>
          <t>College of Arts and Sciences</t>
        </is>
      </c>
      <c r="F303" s="0" t="inlineStr">
        <is>
          <t>English Language and Literature</t>
        </is>
      </c>
      <c r="G303" s="0" t="inlineStr">
        <is>
          <t>Assessing the Needs of Online Technical Communication Students at the University of New Mexico</t>
        </is>
      </c>
      <c r="H303" s="604">
        <v>1800</v>
      </c>
      <c r="I303" s="605">
        <v>1800</v>
      </c>
    </row>
    <row r="304" spans="1:9">
      <c r="A304" s="0">
        <f>HYPERLINK("https://rac.unm.edu/fa14/","Fall 2014 call for proposals")</f>
      </c>
      <c r="B304" s="0" t="inlineStr">
        <is>
          <t>Physical Sciences</t>
        </is>
      </c>
      <c r="C304" s="0" t="inlineStr">
        <is>
          <t>Peter Fawcett</t>
        </is>
      </c>
      <c r="D304" s="0" t="inlineStr">
        <is>
          <t>Professor</t>
        </is>
      </c>
      <c r="E304" s="0" t="inlineStr">
        <is>
          <t>College of Arts and Sciences</t>
        </is>
      </c>
      <c r="F304" s="0" t="inlineStr">
        <is>
          <t>Earth and Planetary Sciences</t>
        </is>
      </c>
      <c r="G304" s="0" t="inlineStr">
        <is>
          <t>The Stoneman Lake, AZ Drilling Project: Megadroughts and Past Climate Change in the Southwest</t>
        </is>
      </c>
      <c r="H304" s="606">
        <v>7355</v>
      </c>
      <c r="I304" s="607">
        <v>7355</v>
      </c>
    </row>
    <row r="305" spans="1:9">
      <c r="A305" s="0">
        <f>HYPERLINK("https://rac.unm.edu/fa14/","Fall 2014 call for proposals")</f>
      </c>
      <c r="B305" s="0" t="inlineStr">
        <is>
          <t>Engineering</t>
        </is>
      </c>
      <c r="C305" s="0" t="inlineStr">
        <is>
          <t>Ricardo Gonzalez-Pinzon</t>
        </is>
      </c>
      <c r="D305" s="0" t="inlineStr">
        <is>
          <t>Assistant Professor</t>
        </is>
      </c>
      <c r="E305" s="0" t="inlineStr">
        <is>
          <t>School of Engineering</t>
        </is>
      </c>
      <c r="F305" s="0" t="inlineStr">
        <is>
          <t>Civil Engineering</t>
        </is>
      </c>
      <c r="G305" s="0" t="inlineStr">
        <is>
          <t>Spatial and temporal dynamics of nutrient demand along a river continuum</t>
        </is>
      </c>
      <c r="H305" s="608">
        <v>8520</v>
      </c>
      <c r="I305" s="609">
        <v>8512</v>
      </c>
    </row>
    <row r="306" spans="1:9">
      <c r="A306" s="0">
        <f>HYPERLINK("https://rac.unm.edu/fa14/","Fall 2014 call for proposals")</f>
      </c>
      <c r="B306" s="0" t="inlineStr">
        <is>
          <t>Fine Arts</t>
        </is>
      </c>
      <c r="C306" s="0" t="inlineStr">
        <is>
          <t>Meggan Gould</t>
        </is>
      </c>
      <c r="D306" s="0" t="inlineStr">
        <is>
          <t>Assistant Professor</t>
        </is>
      </c>
      <c r="E306" s="0" t="inlineStr">
        <is>
          <t>College of Fine Arts</t>
        </is>
      </c>
      <c r="F306" s="0" t="inlineStr">
        <is>
          <t>Art and Art History</t>
        </is>
      </c>
      <c r="G306" s="0" t="inlineStr">
        <is>
          <t>Bureau of Visual Instruction, Part 2</t>
        </is>
      </c>
      <c r="H306" s="610">
        <v>9431</v>
      </c>
      <c r="I306" s="611">
        <v>9431</v>
      </c>
    </row>
    <row r="307" spans="1:9">
      <c r="A307" s="0">
        <f>HYPERLINK("https://rac.unm.edu/fa14/","Fall 2014 call for proposals")</f>
      </c>
      <c r="B307" s="0" t="inlineStr">
        <is>
          <t>Social Sciences</t>
        </is>
      </c>
      <c r="C307" s="0" t="inlineStr">
        <is>
          <t>Emily Lena Jones</t>
        </is>
      </c>
      <c r="D307" s="0" t="inlineStr">
        <is>
          <t>Assistant Professor</t>
        </is>
      </c>
      <c r="E307" s="0" t="inlineStr">
        <is>
          <t>College of Arts and Sciences</t>
        </is>
      </c>
      <c r="F307" s="0" t="inlineStr">
        <is>
          <t>Anthropology</t>
        </is>
      </c>
      <c r="G307" s="0" t="inlineStr">
        <is>
          <t>Social and Environmental Networks of the Pueblo IV Middle Rio Grande (AD 1350 – 1680)</t>
        </is>
      </c>
      <c r="H307" s="612">
        <v>8339</v>
      </c>
      <c r="I307" s="613">
        <v>8339</v>
      </c>
    </row>
    <row r="308" spans="1:9">
      <c r="A308" s="0">
        <f>HYPERLINK("https://rac.unm.edu/fa14/","Fall 2014 call for proposals")</f>
      </c>
      <c r="B308" s="0" t="inlineStr">
        <is>
          <t>Life Sciences</t>
        </is>
      </c>
      <c r="C308" s="0" t="inlineStr">
        <is>
          <t>Christine Mermier</t>
        </is>
      </c>
      <c r="D308" s="0" t="inlineStr">
        <is>
          <t>Assistant Professor</t>
        </is>
      </c>
      <c r="E308" s="0" t="inlineStr">
        <is>
          <t>College of Education and Human Sciences</t>
        </is>
      </c>
      <c r="F308" s="0" t="inlineStr">
        <is>
          <t>Health, Exercise and Sports Sciences</t>
        </is>
      </c>
      <c r="G308" s="0" t="inlineStr">
        <is>
          <t>The effects of gait retraining on runners with patellofemoral pain syndrome</t>
        </is>
      </c>
      <c r="H308" s="614">
        <v>4000</v>
      </c>
      <c r="I308" s="615">
        <v>4000</v>
      </c>
    </row>
    <row r="309" spans="1:9">
      <c r="A309" s="0">
        <f>HYPERLINK("https://rac.unm.edu/fa14/","Fall 2014 call for proposals")</f>
      </c>
      <c r="B309" s="0" t="inlineStr">
        <is>
          <t>Life Sciences</t>
        </is>
      </c>
      <c r="C309" s="0" t="inlineStr">
        <is>
          <t>Peter Pribis</t>
        </is>
      </c>
      <c r="D309" s="0" t="inlineStr">
        <is>
          <t>Assistant Professor</t>
        </is>
      </c>
      <c r="E309" s="0" t="inlineStr">
        <is>
          <t>College of Education and Human Sciences</t>
        </is>
      </c>
      <c r="F309" s="0" t="inlineStr">
        <is>
          <t>Individual, Family, and Community Education</t>
        </is>
      </c>
      <c r="G309" s="0" t="inlineStr">
        <is>
          <t>Effects of Plant Protein Consumption on Variation in Plasma Concentration Ratios of Large Neutral Amino Acids – A Pilot study</t>
        </is>
      </c>
      <c r="H309" s="616">
        <v>10000</v>
      </c>
      <c r="I309" s="617">
        <v>10000</v>
      </c>
    </row>
    <row r="310" spans="1:9">
      <c r="A310" s="0">
        <f>HYPERLINK("https://rac.unm.edu/fa14/","Fall 2014 call for proposals")</f>
      </c>
      <c r="B310" s="0" t="inlineStr">
        <is>
          <t>Humanities</t>
        </is>
      </c>
      <c r="C310" s="0" t="inlineStr">
        <is>
          <t>Santiago Vaquera</t>
        </is>
      </c>
      <c r="D310" s="0" t="inlineStr">
        <is>
          <t>Assistant Professor</t>
        </is>
      </c>
      <c r="E310" s="0" t="inlineStr">
        <is>
          <t>College of Arts and Sciences</t>
        </is>
      </c>
      <c r="F310" s="0" t="inlineStr">
        <is>
          <t>Spanish and Portuguese</t>
        </is>
      </c>
      <c r="G310" s="0" t="inlineStr">
        <is>
          <t>Airports, Bus Stations, Hotels: A Story of a Disappearance</t>
        </is>
      </c>
      <c r="H310" s="618">
        <v>5531</v>
      </c>
      <c r="I310" s="619">
        <v>5531</v>
      </c>
    </row>
    <row r="311" spans="1:9">
      <c r="A311" s="0">
        <f>HYPERLINK("https://rac.unm.edu/fa14/","Fall 2014 call for proposals")</f>
      </c>
      <c r="B311" s="0" t="inlineStr">
        <is>
          <t>Engineering</t>
        </is>
      </c>
      <c r="C311" s="0" t="inlineStr">
        <is>
          <t>Yin Yang</t>
        </is>
      </c>
      <c r="D311" s="0" t="inlineStr">
        <is>
          <t>Assistant Professor</t>
        </is>
      </c>
      <c r="E311" s="0" t="inlineStr">
        <is>
          <t>School of Engineering</t>
        </is>
      </c>
      <c r="F311" s="0" t="inlineStr">
        <is>
          <t>Electrical and Computer Engineering</t>
        </is>
      </c>
      <c r="G311" s="0" t="inlineStr">
        <is>
          <t>Computer-Aided Cost-Effective 3D Reconstruction and Analysis of Roadway Pavement Condition</t>
        </is>
      </c>
      <c r="H311" s="620">
        <v>8778</v>
      </c>
      <c r="I311" s="621">
        <v>8778</v>
      </c>
    </row>
    <row r="312" spans="1:9">
      <c r="A312" s="0">
        <f>HYPERLINK("https://rac.unm.edu/sp14/","Spring 2014 call for proposals")</f>
      </c>
      <c r="B312" s="0" t="inlineStr">
        <is>
          <t>Fine Arts</t>
        </is>
      </c>
      <c r="C312" s="0" t="inlineStr">
        <is>
          <t>Dorothy Baca</t>
        </is>
      </c>
      <c r="D312" s="0" t="inlineStr">
        <is>
          <t>Professor</t>
        </is>
      </c>
      <c r="E312" s="0" t="inlineStr">
        <is>
          <t>College of Fine Arts</t>
        </is>
      </c>
      <c r="F312" s="0" t="inlineStr">
        <is>
          <t>Theatre and Dance</t>
        </is>
      </c>
      <c r="G312" s="0" t="inlineStr">
        <is>
          <t>Recovering the Original Costume Construction and Engineering of the Costume Designs of Martha Graham</t>
        </is>
      </c>
      <c r="H312" s="622">
        <v>9981</v>
      </c>
      <c r="I312" s="623">
        <v>9981</v>
      </c>
    </row>
    <row r="313" spans="1:9">
      <c r="A313" s="0">
        <f>HYPERLINK("https://rac.unm.edu/sp14/","Spring 2014 call for proposals")</f>
      </c>
      <c r="B313" s="0" t="inlineStr">
        <is>
          <t>Social Sciences</t>
        </is>
      </c>
      <c r="C313" s="0" t="inlineStr">
        <is>
          <t>Luis Campos</t>
        </is>
      </c>
      <c r="D313" s="0" t="inlineStr">
        <is>
          <t>Assistant Professor</t>
        </is>
      </c>
      <c r="E313" s="0" t="inlineStr">
        <is>
          <t>College of Arts and Sciences</t>
        </is>
      </c>
      <c r="F313" s="0" t="inlineStr">
        <is>
          <t>History</t>
        </is>
      </c>
      <c r="G313" s="0" t="inlineStr">
        <is>
          <t>Life by Design: A History of Synthetic Biology</t>
        </is>
      </c>
      <c r="H313" s="624">
        <v>9840</v>
      </c>
      <c r="I313" s="625">
        <v>9840</v>
      </c>
    </row>
    <row r="314" spans="1:9">
      <c r="A314" s="0">
        <f>HYPERLINK("https://rac.unm.edu/sp14/","Spring 2014 call for proposals")</f>
      </c>
      <c r="B314" s="0" t="inlineStr">
        <is>
          <t>Engineering</t>
        </is>
      </c>
      <c r="C314" s="0" t="inlineStr">
        <is>
          <t>Elizabeth Hedberg Dirk</t>
        </is>
      </c>
      <c r="D314" s="0" t="inlineStr">
        <is>
          <t>Assistant Professor</t>
        </is>
      </c>
      <c r="E314" s="0" t="inlineStr">
        <is>
          <t>School of Engineering</t>
        </is>
      </c>
      <c r="F314" s="0" t="inlineStr">
        <is>
          <t>Chemical and Nuclear Engineering</t>
        </is>
      </c>
      <c r="G314" s="0" t="inlineStr">
        <is>
          <t>Identifying Cell-Material Interactions in Aortic Heart Valve Health and Disease</t>
        </is>
      </c>
      <c r="H314" s="626">
        <v>10000</v>
      </c>
      <c r="I314" s="627">
        <v>10000</v>
      </c>
    </row>
    <row r="315" spans="1:9">
      <c r="A315" s="0">
        <f>HYPERLINK("https://rac.unm.edu/sp14/","Spring 2014 call for proposals")</f>
      </c>
      <c r="B315" s="0" t="inlineStr">
        <is>
          <t>Fine Arts</t>
        </is>
      </c>
      <c r="C315" s="0" t="inlineStr">
        <is>
          <t>Jose Luis Hurtado</t>
        </is>
      </c>
      <c r="D315" s="0" t="inlineStr">
        <is>
          <t>Assistant Professor</t>
        </is>
      </c>
      <c r="E315" s="0" t="inlineStr">
        <is>
          <t>College of Fine Arts</t>
        </is>
      </c>
      <c r="F315" s="0" t="inlineStr">
        <is>
          <t>Music</t>
        </is>
      </c>
      <c r="G315" s="0" t="inlineStr">
        <is>
          <t>recording of Transmutante: an always-changing musical idea</t>
        </is>
      </c>
      <c r="H315" s="628">
        <v>8815</v>
      </c>
      <c r="I315" s="629">
        <v>8815</v>
      </c>
    </row>
    <row r="316" spans="1:9">
      <c r="A316" s="0">
        <f>HYPERLINK("https://rac.unm.edu/sp14/","Spring 2014 call for proposals")</f>
      </c>
      <c r="B316" s="0" t="inlineStr">
        <is>
          <t>Education</t>
        </is>
      </c>
      <c r="C316" s="0" t="inlineStr">
        <is>
          <t>Ryan Kelly</t>
        </is>
      </c>
      <c r="D316" s="0" t="inlineStr">
        <is>
          <t>Assistant Professor</t>
        </is>
      </c>
      <c r="E316" s="0" t="inlineStr">
        <is>
          <t>College of Education and Human Sciences</t>
        </is>
      </c>
      <c r="F316" s="0" t="inlineStr">
        <is>
          <t>Individual, Family, and Community Education</t>
        </is>
      </c>
      <c r="G316" s="0" t="inlineStr">
        <is>
          <t>Dating Aggression and Sleep Problems in Emerging Adulthood: The Roles of Ethnicity and Socioeconomic Context</t>
        </is>
      </c>
      <c r="H316" s="630">
        <v>7495</v>
      </c>
      <c r="I316" s="631">
        <v>7495</v>
      </c>
    </row>
    <row r="317" spans="1:9">
      <c r="A317" s="0">
        <f>HYPERLINK("https://rac.unm.edu/sp14/","Spring 2014 call for proposals")</f>
      </c>
      <c r="B317" s="0" t="inlineStr">
        <is>
          <t>Social Sciences</t>
        </is>
      </c>
      <c r="C317" s="0" t="inlineStr">
        <is>
          <t>Agustin Leon-Moreta</t>
        </is>
      </c>
      <c r="D317" s="0" t="inlineStr">
        <is>
          <t>Assistant Professor</t>
        </is>
      </c>
      <c r="E317" s="0" t="inlineStr">
        <is>
          <t>School of Public Administration</t>
        </is>
      </c>
      <c r="F317" s="0" t="inlineStr">
        <is>
          <t>Public Administration</t>
        </is>
      </c>
      <c r="G317" s="0" t="inlineStr">
        <is>
          <t>Local Government Reorganization: A Study of New U.S. Municipalities, 2000-2010</t>
        </is>
      </c>
      <c r="H317" s="632">
        <v>1295</v>
      </c>
      <c r="I317" s="633">
        <v>1295</v>
      </c>
    </row>
    <row r="318" spans="1:9">
      <c r="A318" s="0">
        <f>HYPERLINK("https://rac.unm.edu/sp14/","Spring 2014 call for proposals")</f>
      </c>
      <c r="B318" s="0" t="inlineStr">
        <is>
          <t>Education</t>
        </is>
      </c>
      <c r="C318" s="0" t="inlineStr">
        <is>
          <t>Christine Mermier</t>
        </is>
      </c>
      <c r="D318" s="0" t="inlineStr">
        <is>
          <t>Assistant Professor</t>
        </is>
      </c>
      <c r="E318" s="0" t="inlineStr">
        <is>
          <t>College of Education and Human Sciences</t>
        </is>
      </c>
      <c r="F318" s="0" t="inlineStr">
        <is>
          <t>Health, Exercise and Sports Sciences</t>
        </is>
      </c>
      <c r="G318" s="0" t="inlineStr">
        <is>
          <t>The effect of heat acclimation on exercise capacity during acute altitude exposure</t>
        </is>
      </c>
      <c r="H318" s="634">
        <v>3356</v>
      </c>
      <c r="I318" s="635">
        <v>3356</v>
      </c>
    </row>
    <row r="319" spans="1:9">
      <c r="A319" s="0">
        <f>HYPERLINK("https://rac.unm.edu/sp14/","Spring 2014 call for proposals")</f>
      </c>
      <c r="B319" s="0" t="inlineStr">
        <is>
          <t>Fine Arts</t>
        </is>
      </c>
      <c r="C319" s="0" t="inlineStr">
        <is>
          <t>Robert Montgomery</t>
        </is>
      </c>
      <c r="D319" s="0" t="inlineStr">
        <is>
          <t>Assistant Professor</t>
        </is>
      </c>
      <c r="E319" s="0" t="inlineStr">
        <is>
          <t>College of Fine Arts</t>
        </is>
      </c>
      <c r="F319" s="0" t="inlineStr">
        <is>
          <t>Art and Art History</t>
        </is>
      </c>
      <c r="G319" s="0" t="inlineStr">
        <is>
          <t>Constellations of the Cities, multi-city residency</t>
        </is>
      </c>
      <c r="H319" s="636">
        <v>8487</v>
      </c>
      <c r="I319" s="637">
        <v>8487</v>
      </c>
    </row>
    <row r="320" spans="1:9">
      <c r="A320" s="0">
        <f>HYPERLINK("https://rac.unm.edu/sp14/","Spring 2014 call for proposals")</f>
      </c>
      <c r="B320" s="0" t="inlineStr">
        <is>
          <t>Interdisciplinary</t>
        </is>
      </c>
      <c r="C320" s="0" t="inlineStr">
        <is>
          <t>Jason Moore</t>
        </is>
      </c>
      <c r="D320" s="0" t="inlineStr">
        <is>
          <t>Assistant Professor</t>
        </is>
      </c>
      <c r="E320" s="0" t="inlineStr">
        <is>
          <t>University College</t>
        </is>
      </c>
      <c r="F320" s="0" t="inlineStr">
        <is>
          <t>Honors College</t>
        </is>
      </c>
      <c r="G320" s="0" t="inlineStr">
        <is>
          <t>Palaeoecology and palaeoenvironments through the Late Cretaceous and Paleogene of Uruguay</t>
        </is>
      </c>
      <c r="H320" s="638">
        <v>8606</v>
      </c>
      <c r="I320" s="639">
        <v>8606</v>
      </c>
    </row>
    <row r="321" spans="1:9">
      <c r="A321" s="0">
        <f>HYPERLINK("https://rac.unm.edu/sp14/","Spring 2014 call for proposals")</f>
      </c>
      <c r="B321" s="0" t="inlineStr">
        <is>
          <t>Humanities</t>
        </is>
      </c>
      <c r="C321" s="0" t="inlineStr">
        <is>
          <t>Todd Ruecker</t>
        </is>
      </c>
      <c r="D321" s="0" t="inlineStr">
        <is>
          <t>Assistant Professor</t>
        </is>
      </c>
      <c r="E321" s="0" t="inlineStr">
        <is>
          <t>College of Arts and Sciences</t>
        </is>
      </c>
      <c r="F321" s="0" t="inlineStr">
        <is>
          <t>English</t>
        </is>
      </c>
      <c r="G321" s="0" t="inlineStr">
        <is>
          <t>Linguistic Minority Students and Literacy Education in Rural and Small Town High Schools</t>
        </is>
      </c>
      <c r="H321" s="640">
        <v>5437</v>
      </c>
      <c r="I321" s="641">
        <v>5437</v>
      </c>
    </row>
    <row r="322" spans="1:9">
      <c r="A322" s="0">
        <f>HYPERLINK("https://rac.unm.edu/sp14/","Spring 2014 call for proposals")</f>
      </c>
      <c r="B322" s="0" t="inlineStr">
        <is>
          <t>Interdisciplinary</t>
        </is>
      </c>
      <c r="C322" s="0" t="inlineStr">
        <is>
          <t>Ryan Swanson</t>
        </is>
      </c>
      <c r="D322" s="0" t="inlineStr">
        <is>
          <t>Assistant Professor</t>
        </is>
      </c>
      <c r="E322" s="0" t="inlineStr">
        <is>
          <t>University College</t>
        </is>
      </c>
      <c r="F322" s="0" t="inlineStr">
        <is>
          <t>Honors College</t>
        </is>
      </c>
      <c r="G322" s="0" t="inlineStr">
        <is>
          <t>Advancing an Athletic Doctrine: Theodore Roosevelt and the Development of American Sport Culture</t>
        </is>
      </c>
      <c r="H322" s="642">
        <v>4496</v>
      </c>
      <c r="I322" s="643">
        <v>4496</v>
      </c>
    </row>
    <row r="323" spans="1:9">
      <c r="A323" s="0">
        <f>HYPERLINK("https://rac.unm.edu/sp14/","Spring 2014 call for proposals")</f>
      </c>
      <c r="B323" s="0" t="inlineStr">
        <is>
          <t>Social Sciences</t>
        </is>
      </c>
      <c r="C323" s="0" t="inlineStr">
        <is>
          <t>Samuel Truett</t>
        </is>
      </c>
      <c r="D323" s="0" t="inlineStr">
        <is>
          <t>Associate Professor</t>
        </is>
      </c>
      <c r="E323" s="0" t="inlineStr">
        <is>
          <t>College of Arts and Sciences</t>
        </is>
      </c>
      <c r="F323" s="0" t="inlineStr">
        <is>
          <t>History</t>
        </is>
      </c>
      <c r="G323" s="0" t="inlineStr">
        <is>
          <t>Adventurers and Nomadic Regimes in the Greater China Seas</t>
        </is>
      </c>
      <c r="H323" s="644">
        <v>9993</v>
      </c>
      <c r="I323" s="645">
        <v>9993</v>
      </c>
    </row>
    <row r="324" spans="1:9">
      <c r="A324" s="0">
        <f>HYPERLINK("https://rac.unm.edu/sp14/","Spring 2014 call for proposals")</f>
      </c>
      <c r="B324" s="0" t="inlineStr">
        <is>
          <t>Engineering</t>
        </is>
      </c>
      <c r="C324" s="0" t="inlineStr">
        <is>
          <t>Vanessa Valentin</t>
        </is>
      </c>
      <c r="D324" s="0" t="inlineStr">
        <is>
          <t>Assistant Professor</t>
        </is>
      </c>
      <c r="E324" s="0" t="inlineStr">
        <is>
          <t>School of Engineering</t>
        </is>
      </c>
      <c r="F324" s="0" t="inlineStr">
        <is>
          <t>Civil Engineering</t>
        </is>
      </c>
      <c r="G324" s="0" t="inlineStr">
        <is>
          <t>Assessment of Wildfire Risk to Structures in Wildland Urban Interface in New Mexico</t>
        </is>
      </c>
      <c r="H324" s="646">
        <v>7878</v>
      </c>
      <c r="I324" s="647">
        <v>7878</v>
      </c>
    </row>
    <row r="325" spans="1:9">
      <c r="A325" s="0">
        <f>HYPERLINK("https://rac.unm.edu/fa13/","Fall 2013 call for proposals")</f>
      </c>
      <c r="B325" s="0" t="inlineStr">
        <is>
          <t>Interdisciplinary</t>
        </is>
      </c>
      <c r="C325" s="0" t="inlineStr">
        <is>
          <t>Cathy Binger</t>
        </is>
      </c>
      <c r="D325" s="0" t="inlineStr">
        <is>
          <t>Associate Professor</t>
        </is>
      </c>
      <c r="E325" s="0" t="inlineStr">
        <is>
          <t>College of Arts and Sciences</t>
        </is>
      </c>
      <c r="F325" s="0" t="inlineStr">
        <is>
          <t>Speech and Hearing Sciences</t>
        </is>
      </c>
      <c r="G325" s="0" t="inlineStr">
        <is>
          <t>Implementing a State-of-the-Art Telehealth Model in the Schools for Children who need Augmentative and Alternative Communication</t>
        </is>
      </c>
      <c r="H325" s="648">
        <v>10000</v>
      </c>
      <c r="I325" s="649">
        <v>10000</v>
      </c>
    </row>
    <row r="326" spans="1:9">
      <c r="A326" s="0">
        <f>HYPERLINK("https://rac.unm.edu/fa13/","Fall 2013 call for proposals")</f>
      </c>
      <c r="B326" s="0" t="inlineStr">
        <is>
          <t>Fine Arts</t>
        </is>
      </c>
      <c r="C326" s="0" t="inlineStr">
        <is>
          <t>Christopher Buckholz</t>
        </is>
      </c>
      <c r="D326" s="0" t="inlineStr">
        <is>
          <t>Assistant Professor</t>
        </is>
      </c>
      <c r="E326" s="0" t="inlineStr">
        <is>
          <t>College of Fine Arts</t>
        </is>
      </c>
      <c r="F326" s="0" t="inlineStr">
        <is>
          <t>Music</t>
        </is>
      </c>
      <c r="G326" s="0" t="inlineStr">
        <is>
          <t>Versatility</t>
        </is>
      </c>
      <c r="H326" s="650">
        <v>9305</v>
      </c>
      <c r="I326" s="651">
        <v>9000</v>
      </c>
    </row>
    <row r="327" spans="1:9">
      <c r="A327" s="0">
        <f>HYPERLINK("https://rac.unm.edu/fa13/","Fall 2013 call for proposals")</f>
      </c>
      <c r="B327" s="0" t="inlineStr">
        <is>
          <t>Physical Sciences</t>
        </is>
      </c>
      <c r="C327" s="0" t="inlineStr">
        <is>
          <t>Maya Elrick</t>
        </is>
      </c>
      <c r="D327" s="0" t="inlineStr">
        <is>
          <t>Professor</t>
        </is>
      </c>
      <c r="E327" s="0" t="inlineStr">
        <is>
          <t>College of Arts and Sciences</t>
        </is>
      </c>
      <c r="F327" s="0" t="inlineStr">
        <is>
          <t>Earth and Planetary Sciences</t>
        </is>
      </c>
      <c r="G327" s="0" t="inlineStr">
        <is>
          <t>Understanding the causes of the Late Ordovician (440 million years ago) mass extinction event using geochemical proxies in marine limestones</t>
        </is>
      </c>
      <c r="H327" s="652">
        <v>5600</v>
      </c>
      <c r="I327" s="653">
        <v>5600</v>
      </c>
    </row>
    <row r="328" spans="1:9">
      <c r="A328" s="0">
        <f>HYPERLINK("https://rac.unm.edu/fa13/","Fall 2013 call for proposals")</f>
      </c>
      <c r="B328" s="0" t="inlineStr">
        <is>
          <t>Physical Sciences</t>
        </is>
      </c>
      <c r="C328" s="0" t="inlineStr">
        <is>
          <t>Tobias Fischer</t>
        </is>
      </c>
      <c r="D328" s="0" t="inlineStr">
        <is>
          <t>Professor</t>
        </is>
      </c>
      <c r="E328" s="0" t="inlineStr">
        <is>
          <t>College of Arts and Sciences</t>
        </is>
      </c>
      <c r="F328" s="0" t="inlineStr">
        <is>
          <t>Earth and Planetary Sciences</t>
        </is>
      </c>
      <c r="G328" s="0" t="inlineStr">
        <is>
          <t>Improvements and testing of Volcano Mass Spectrometer prototype for continuous monitoring of volcanic and hydrothermal gas emissions</t>
        </is>
      </c>
      <c r="H328" s="654">
        <v>7660</v>
      </c>
      <c r="I328" s="655">
        <v>7660</v>
      </c>
    </row>
    <row r="329" spans="1:9">
      <c r="A329" s="0">
        <f>HYPERLINK("https://rac.unm.edu/fa13/","Fall 2013 call for proposals")</f>
      </c>
      <c r="B329" s="0" t="inlineStr">
        <is>
          <t>Education</t>
        </is>
      </c>
      <c r="C329" s="0" t="inlineStr">
        <is>
          <t>Chad Kerksick</t>
        </is>
      </c>
      <c r="D329" s="0" t="inlineStr">
        <is>
          <t>Assistant Professor</t>
        </is>
      </c>
      <c r="E329" s="0" t="inlineStr">
        <is>
          <t>College of Education and Human Sciences</t>
        </is>
      </c>
      <c r="F329" s="0" t="inlineStr">
        <is>
          <t>Health, Exercise and Sports Sciences</t>
        </is>
      </c>
      <c r="G329" s="0" t="inlineStr">
        <is>
          <t>Dose-Response Impact of Branched-Chain Amino Acid Supplementation and Muscle Health</t>
        </is>
      </c>
      <c r="H329" s="656">
        <v>8085</v>
      </c>
      <c r="I329" s="657">
        <v>8085</v>
      </c>
    </row>
    <row r="330" spans="1:9">
      <c r="A330" s="0">
        <f>HYPERLINK("https://rac.unm.edu/fa13/","Fall 2013 call for proposals")</f>
      </c>
      <c r="B330" s="0" t="inlineStr">
        <is>
          <t>Engineering</t>
        </is>
      </c>
      <c r="C330" s="0" t="inlineStr">
        <is>
          <t>Zayd Leseman</t>
        </is>
      </c>
      <c r="D330" s="0" t="inlineStr">
        <is>
          <t>Associate Professor</t>
        </is>
      </c>
      <c r="E330" s="0" t="inlineStr">
        <is>
          <t>School of Engineering</t>
        </is>
      </c>
      <c r="F330" s="0" t="inlineStr">
        <is>
          <t>Mechanical Engineering</t>
        </is>
      </c>
      <c r="G330" s="0" t="inlineStr">
        <is>
          <t>Low Temperature Testing of Nanostructured Materials</t>
        </is>
      </c>
      <c r="H330" s="658">
        <v>10000</v>
      </c>
      <c r="I330" s="659">
        <v>10000</v>
      </c>
    </row>
    <row r="331" spans="1:9">
      <c r="A331" s="0">
        <f>HYPERLINK("https://rac.unm.edu/fa13/","Fall 2013 call for proposals")</f>
      </c>
      <c r="B331" s="0" t="inlineStr">
        <is>
          <t>Interdisciplinary</t>
        </is>
      </c>
      <c r="C331" s="0" t="inlineStr">
        <is>
          <t>Phyllis Palmer</t>
        </is>
      </c>
      <c r="D331" s="0" t="inlineStr">
        <is>
          <t>Associate Professor</t>
        </is>
      </c>
      <c r="E331" s="0" t="inlineStr">
        <is>
          <t>College of Arts and Sciences</t>
        </is>
      </c>
      <c r="F331" s="0" t="inlineStr">
        <is>
          <t>Speech and Hearing Sciences</t>
        </is>
      </c>
      <c r="G331" s="0" t="inlineStr">
        <is>
          <t>Treatment of Swallow Disorders in patients with OPMD</t>
        </is>
      </c>
      <c r="H331" s="660">
        <v>6850</v>
      </c>
      <c r="I331" s="661">
        <v>6850</v>
      </c>
    </row>
    <row r="332" spans="1:9">
      <c r="A332" s="0">
        <f>HYPERLINK("https://rac.unm.edu/fa13/","Fall 2013 call for proposals")</f>
      </c>
      <c r="B332" s="0" t="inlineStr">
        <is>
          <t>Engineering</t>
        </is>
      </c>
      <c r="C332" s="0" t="inlineStr">
        <is>
          <t>Timothy Ross</t>
        </is>
      </c>
      <c r="D332" s="0" t="inlineStr">
        <is>
          <t>Professor</t>
        </is>
      </c>
      <c r="E332" s="0" t="inlineStr">
        <is>
          <t>School of Engineering</t>
        </is>
      </c>
      <c r="F332" s="0" t="inlineStr">
        <is>
          <t>Civil Engineering</t>
        </is>
      </c>
      <c r="G332" s="0" t="inlineStr">
        <is>
          <t>Testing of New Joint Connectors in Bamboo Construction</t>
        </is>
      </c>
      <c r="H332" s="662">
        <v>9830</v>
      </c>
      <c r="I332" s="663">
        <v>9830</v>
      </c>
    </row>
    <row r="333" spans="1:9">
      <c r="A333" s="0">
        <f>HYPERLINK("https://rac.unm.edu/fa13/","Fall 2013 call for proposals")</f>
      </c>
      <c r="B333" s="0" t="inlineStr">
        <is>
          <t>Engineering</t>
        </is>
      </c>
      <c r="C333" s="0" t="inlineStr">
        <is>
          <t>Gregory Rowangould</t>
        </is>
      </c>
      <c r="D333" s="0" t="inlineStr">
        <is>
          <t>Assistant Professor</t>
        </is>
      </c>
      <c r="E333" s="0" t="inlineStr">
        <is>
          <t>School of Engineering</t>
        </is>
      </c>
      <c r="F333" s="0" t="inlineStr">
        <is>
          <t>Civil Engineering</t>
        </is>
      </c>
      <c r="G333" s="0" t="inlineStr">
        <is>
          <t>Albuquerque Bicycle Path Congestion Management and Air Quality (CMAQ) Study</t>
        </is>
      </c>
      <c r="H333" s="664">
        <v>7585</v>
      </c>
      <c r="I333" s="665">
        <v>7585</v>
      </c>
    </row>
    <row r="334" spans="1:9">
      <c r="A334" s="0">
        <f>HYPERLINK("https://rac.unm.edu/fa13/","Fall 2013 call for proposals")</f>
      </c>
      <c r="B334" s="0" t="inlineStr">
        <is>
          <t>Life Sciences</t>
        </is>
      </c>
      <c r="C334" s="0" t="inlineStr">
        <is>
          <t>Irene Salinas</t>
        </is>
      </c>
      <c r="D334" s="0" t="inlineStr">
        <is>
          <t>Assistant Professor</t>
        </is>
      </c>
      <c r="E334" s="0" t="inlineStr">
        <is>
          <t>College of Arts and Sciences</t>
        </is>
      </c>
      <c r="F334" s="0" t="inlineStr">
        <is>
          <t>Biology</t>
        </is>
      </c>
      <c r="G334" s="0" t="inlineStr">
        <is>
          <t>The role of the microbiota in the skin health of rainbow trout</t>
        </is>
      </c>
      <c r="H334" s="666">
        <v>9809</v>
      </c>
      <c r="I334" s="667">
        <v>7200</v>
      </c>
    </row>
    <row r="335" spans="1:9">
      <c r="A335" s="0">
        <f>HYPERLINK("https://rac.unm.edu/fa13/","Fall 2013 call for proposals")</f>
      </c>
      <c r="B335" s="0" t="inlineStr">
        <is>
          <t>Social Sciences</t>
        </is>
      </c>
      <c r="C335" s="0" t="inlineStr">
        <is>
          <t>Rebecca Schreiber</t>
        </is>
      </c>
      <c r="D335" s="0" t="inlineStr">
        <is>
          <t>Associate Professor</t>
        </is>
      </c>
      <c r="E335" s="0" t="inlineStr">
        <is>
          <t>College of Arts and Sciences</t>
        </is>
      </c>
      <c r="F335" s="0" t="inlineStr">
        <is>
          <t>American Studies</t>
        </is>
      </c>
      <c r="G335" s="0" t="inlineStr">
        <is>
          <t>Refusing Disposability: Collaboration and Representational Strategies in 'Tijuana Projection' and Maquilapolis: City of Factories</t>
        </is>
      </c>
      <c r="H335" s="668">
        <v>1710</v>
      </c>
      <c r="I335" s="669">
        <v>1710</v>
      </c>
    </row>
    <row r="336" spans="1:9">
      <c r="A336" s="0">
        <f>HYPERLINK("https://rac.unm.edu/fa13/","Fall 2013 call for proposals")</f>
      </c>
      <c r="B336" s="0" t="inlineStr">
        <is>
          <t>Fine Arts</t>
        </is>
      </c>
      <c r="C336" s="0" t="inlineStr">
        <is>
          <t>Yoshiko Shimano</t>
        </is>
      </c>
      <c r="D336" s="0" t="inlineStr">
        <is>
          <t>Associate Professor</t>
        </is>
      </c>
      <c r="E336" s="0" t="inlineStr">
        <is>
          <t>College of Fine Arts</t>
        </is>
      </c>
      <c r="F336" s="0" t="inlineStr">
        <is>
          <t>Art and Art History</t>
        </is>
      </c>
      <c r="G336" s="0" t="inlineStr">
        <is>
          <t>&amp;quot;Mistreated Islands&amp;quot;, solo exhibition at Doris Ulmann Galleries in Berea College, Kentucky</t>
        </is>
      </c>
      <c r="H336" s="670">
        <v>4782</v>
      </c>
      <c r="I336" s="671">
        <v>4782</v>
      </c>
    </row>
    <row r="337" spans="1:9">
      <c r="A337" s="0">
        <f>HYPERLINK("https://rac.unm.edu/fa13/","Fall 2013 call for proposals")</f>
      </c>
      <c r="B337" s="0" t="inlineStr">
        <is>
          <t>Social Sciences</t>
        </is>
      </c>
      <c r="C337" s="0" t="inlineStr">
        <is>
          <t>Beverly Singer</t>
        </is>
      </c>
      <c r="D337" s="0" t="inlineStr">
        <is>
          <t>Associate Professor</t>
        </is>
      </c>
      <c r="E337" s="0" t="inlineStr">
        <is>
          <t>College of Arts and Sciences</t>
        </is>
      </c>
      <c r="F337" s="0" t="inlineStr">
        <is>
          <t>Anthropology</t>
        </is>
      </c>
      <c r="G337" s="0" t="inlineStr">
        <is>
          <t>Patchwork Identities: Business Over Charity in Morocco</t>
        </is>
      </c>
      <c r="H337" s="672">
        <v>10000</v>
      </c>
      <c r="I337" s="673">
        <v>9000</v>
      </c>
    </row>
    <row r="338" spans="1:9">
      <c r="A338" s="0">
        <f>HYPERLINK("https://rac.unm.edu/fa13/","Fall 2013 call for proposals")</f>
      </c>
      <c r="B338" s="0" t="inlineStr">
        <is>
          <t>Education</t>
        </is>
      </c>
      <c r="C338" s="0" t="inlineStr">
        <is>
          <t>Trish Steinbrecher</t>
        </is>
      </c>
      <c r="D338" s="0" t="inlineStr">
        <is>
          <t>Assistant Professor</t>
        </is>
      </c>
      <c r="E338" s="0" t="inlineStr">
        <is>
          <t>College of Education and Human Sciences</t>
        </is>
      </c>
      <c r="F338" s="0" t="inlineStr">
        <is>
          <t>Educational Specialties</t>
        </is>
      </c>
      <c r="G338" s="0" t="inlineStr">
        <is>
          <t>Building Capacity: Supporting Large-Scale Restricted-Use Data Analyssi</t>
        </is>
      </c>
      <c r="H338" s="674">
        <v>6650</v>
      </c>
      <c r="I338" s="675">
        <v>6650</v>
      </c>
    </row>
    <row r="339" spans="1:9">
      <c r="A339" s="0">
        <f>HYPERLINK("https://rac.unm.edu/fa13/","Fall 2013 call for proposals")</f>
      </c>
      <c r="B339" s="0" t="inlineStr">
        <is>
          <t>Humanities</t>
        </is>
      </c>
      <c r="C339" s="0" t="inlineStr">
        <is>
          <t>Osman Umurhan</t>
        </is>
      </c>
      <c r="D339" s="0" t="inlineStr">
        <is>
          <t>Assistant Professor</t>
        </is>
      </c>
      <c r="E339" s="0" t="inlineStr">
        <is>
          <t>College of Arts and Sciences</t>
        </is>
      </c>
      <c r="F339" s="0" t="inlineStr">
        <is>
          <t>Foreign Languages and Literatures</t>
        </is>
      </c>
      <c r="G339" s="0" t="inlineStr">
        <is>
          <t>Corporeal Spaces of Empire: Responses to Globalization in Juvenal's Satires</t>
        </is>
      </c>
      <c r="H339" s="676">
        <v>3390</v>
      </c>
      <c r="I339" s="677">
        <v>3390</v>
      </c>
    </row>
    <row r="340" spans="1:9">
      <c r="A340" s="0">
        <f>HYPERLINK("https://rac.unm.edu/sp13/","Spring 2013 call for proposals")</f>
      </c>
      <c r="B340" s="0" t="inlineStr">
        <is>
          <t>Engineering</t>
        </is>
      </c>
      <c r="C340" s="0" t="inlineStr">
        <is>
          <t>Susan Bogus Halter</t>
        </is>
      </c>
      <c r="D340" s="0" t="inlineStr">
        <is>
          <t>Associate Professor</t>
        </is>
      </c>
      <c r="E340" s="0" t="inlineStr">
        <is>
          <t>School of Engineering</t>
        </is>
      </c>
      <c r="F340" s="0" t="inlineStr">
        <is>
          <t>Civil Engineering</t>
        </is>
      </c>
      <c r="G340" s="0" t="inlineStr">
        <is>
          <t>Infrastructure Condition Assessment Using Low-Cost Remote Sensing Techniques</t>
        </is>
      </c>
      <c r="H340" s="678">
        <v>9040</v>
      </c>
      <c r="I340" s="679">
        <v>9040</v>
      </c>
    </row>
    <row r="341" spans="1:9">
      <c r="A341" s="0">
        <f>HYPERLINK("https://rac.unm.edu/sp13/","Spring 2013 call for proposals")</f>
      </c>
      <c r="B341" s="0" t="inlineStr">
        <is>
          <t>Social Sciences</t>
        </is>
      </c>
      <c r="C341" s="0" t="inlineStr">
        <is>
          <t>Ronda Brulotte</t>
        </is>
      </c>
      <c r="D341" s="0" t="inlineStr">
        <is>
          <t>Assistant Professor</t>
        </is>
      </c>
      <c r="E341" s="0" t="inlineStr">
        <is>
          <t>College of Arts and Sciences</t>
        </is>
      </c>
      <c r="F341" s="0" t="inlineStr">
        <is>
          <t>Anthropology</t>
        </is>
      </c>
      <c r="G341" s="0" t="inlineStr">
        <is>
          <t>Oaxacan Mezcal and Making of a Transnational Prestige Commodity</t>
        </is>
      </c>
      <c r="H341" s="680">
        <v>4564</v>
      </c>
      <c r="I341" s="681">
        <v>4564</v>
      </c>
    </row>
    <row r="342" spans="1:9">
      <c r="A342" s="0">
        <f>HYPERLINK("https://rac.unm.edu/sp13/","Spring 2013 call for proposals")</f>
      </c>
      <c r="B342" s="0" t="inlineStr">
        <is>
          <t>Humanities</t>
        </is>
      </c>
      <c r="C342" s="0" t="inlineStr">
        <is>
          <t>Anthony Cardenas</t>
        </is>
      </c>
      <c r="D342" s="0" t="inlineStr">
        <is>
          <t>Professor</t>
        </is>
      </c>
      <c r="E342" s="0" t="inlineStr">
        <is>
          <t>College of Arts and Sciences</t>
        </is>
      </c>
      <c r="F342" s="0" t="inlineStr">
        <is>
          <t>Spanish and Portuguese</t>
        </is>
      </c>
      <c r="G342" s="0" t="inlineStr">
        <is>
          <t>Leonor, Diego, and Alonso</t>
        </is>
      </c>
      <c r="H342" s="682">
        <v>1863</v>
      </c>
      <c r="I342" s="683">
        <v>1863</v>
      </c>
    </row>
    <row r="343" spans="1:9">
      <c r="A343" s="0">
        <f>HYPERLINK("https://rac.unm.edu/sp13/","Spring 2013 call for proposals")</f>
      </c>
      <c r="B343" s="0" t="inlineStr">
        <is>
          <t>Humanities</t>
        </is>
      </c>
      <c r="C343" s="0" t="inlineStr">
        <is>
          <t>Jorge Colon</t>
        </is>
      </c>
      <c r="D343" s="0" t="inlineStr">
        <is>
          <t>Assistant Professor</t>
        </is>
      </c>
      <c r="E343" s="0" t="inlineStr">
        <is>
          <t>School of Architecture + Planning</t>
        </is>
      </c>
      <c r="F343" s="0" t="inlineStr">
        <is>
          <t>Architecture</t>
        </is>
      </c>
      <c r="G343" s="0" t="inlineStr">
        <is>
          <t>Mapping Cultural Geographies: Urban Identity in Bogotá and Medellín</t>
        </is>
      </c>
      <c r="H343" s="684">
        <v>3300</v>
      </c>
      <c r="I343" s="685">
        <v>3300</v>
      </c>
    </row>
    <row r="344" spans="1:9">
      <c r="A344" s="0">
        <f>HYPERLINK("https://rac.unm.edu/sp13/","Spring 2013 call for proposals")</f>
      </c>
      <c r="B344" s="0" t="inlineStr">
        <is>
          <t>Social Sciences</t>
        </is>
      </c>
      <c r="C344" s="0" t="inlineStr">
        <is>
          <t>Heather Edgar</t>
        </is>
      </c>
      <c r="D344" s="0" t="inlineStr">
        <is>
          <t>Assistant Professor</t>
        </is>
      </c>
      <c r="E344" s="0" t="inlineStr">
        <is>
          <t>College of Arts and Sciences</t>
        </is>
      </c>
      <c r="F344" s="0" t="inlineStr">
        <is>
          <t>Anthropology</t>
        </is>
      </c>
      <c r="G344" s="0" t="inlineStr">
        <is>
          <t>Regional Population Biohistory in Pre-European Contact Mexico</t>
        </is>
      </c>
      <c r="H344" s="686">
        <v>7400</v>
      </c>
      <c r="I344" s="687">
        <v>7400</v>
      </c>
    </row>
    <row r="345" spans="1:9">
      <c r="A345" s="0">
        <f>HYPERLINK("https://rac.unm.edu/sp13/","Spring 2013 call for proposals")</f>
      </c>
      <c r="B345" s="0" t="inlineStr">
        <is>
          <t>Fine Arts</t>
        </is>
      </c>
      <c r="C345" s="0" t="inlineStr">
        <is>
          <t>Kimberly Fredenburgh</t>
        </is>
      </c>
      <c r="D345" s="0" t="inlineStr">
        <is>
          <t>Associate Professor</t>
        </is>
      </c>
      <c r="E345" s="0" t="inlineStr">
        <is>
          <t>College of Fine Arts</t>
        </is>
      </c>
      <c r="F345" s="0" t="inlineStr">
        <is>
          <t>Music</t>
        </is>
      </c>
      <c r="G345" s="0" t="inlineStr">
        <is>
          <t>Building Bridges: New Viola and Oboe Chamber Music: commissions, performances, recording</t>
        </is>
      </c>
      <c r="H345" s="688">
        <v>8500</v>
      </c>
      <c r="I345" s="689">
        <v>8500</v>
      </c>
    </row>
    <row r="346" spans="1:9">
      <c r="A346" s="0">
        <f>HYPERLINK("https://rac.unm.edu/sp13/","Spring 2013 call for proposals")</f>
      </c>
      <c r="B346" s="0" t="inlineStr">
        <is>
          <t>Social Sciences</t>
        </is>
      </c>
      <c r="C346" s="0" t="inlineStr">
        <is>
          <t>Brady Horn</t>
        </is>
      </c>
      <c r="D346" s="0" t="inlineStr">
        <is>
          <t>Assistant Professor</t>
        </is>
      </c>
      <c r="E346" s="0" t="inlineStr">
        <is>
          <t>College of Arts and Sciences</t>
        </is>
      </c>
      <c r="F346" s="0" t="inlineStr">
        <is>
          <t>Economics</t>
        </is>
      </c>
      <c r="G346" s="0" t="inlineStr">
        <is>
          <t>Economic Analysis Of The Ctn 0047 Smart-ed Study</t>
        </is>
      </c>
      <c r="H346" s="690">
        <v>5020</v>
      </c>
      <c r="I346" s="691">
        <v>3000</v>
      </c>
    </row>
    <row r="347" spans="1:9">
      <c r="A347" s="0">
        <f>HYPERLINK("https://rac.unm.edu/sp13/","Spring 2013 call for proposals")</f>
      </c>
      <c r="B347" s="0" t="inlineStr">
        <is>
          <t>Fine Arts</t>
        </is>
      </c>
      <c r="C347" s="0" t="inlineStr">
        <is>
          <t>Margaret Jackson</t>
        </is>
      </c>
      <c r="D347" s="0" t="inlineStr">
        <is>
          <t>Assistant Professor</t>
        </is>
      </c>
      <c r="E347" s="0" t="inlineStr">
        <is>
          <t>College of Fine Arts</t>
        </is>
      </c>
      <c r="F347" s="0" t="inlineStr">
        <is>
          <t>Art and Art History</t>
        </is>
      </c>
      <c r="G347" s="0" t="inlineStr">
        <is>
          <t>Creation Stories and Religious Practice in Moche Murals of Ancient Peru</t>
        </is>
      </c>
      <c r="H347" s="692">
        <v>9884</v>
      </c>
      <c r="I347" s="693">
        <v>9400</v>
      </c>
    </row>
    <row r="348" spans="1:9">
      <c r="A348" s="0">
        <f>HYPERLINK("https://rac.unm.edu/sp13/","Spring 2013 call for proposals")</f>
      </c>
      <c r="B348" s="0" t="inlineStr">
        <is>
          <t>Life Sciences</t>
        </is>
      </c>
      <c r="C348" s="0" t="inlineStr">
        <is>
          <t>Fu-Sen Liang</t>
        </is>
      </c>
      <c r="D348" s="0" t="inlineStr">
        <is>
          <t>Assistant Professor</t>
        </is>
      </c>
      <c r="E348" s="0" t="inlineStr">
        <is>
          <t>College of Arts and Sciences</t>
        </is>
      </c>
      <c r="F348" s="0" t="inlineStr">
        <is>
          <t>Chemistry and Chemical Biology</t>
        </is>
      </c>
      <c r="G348" s="0" t="inlineStr">
        <is>
          <t>Drug-Inducible Gene Therapy for Parkinson’s Disease</t>
        </is>
      </c>
      <c r="H348" s="694">
        <v>10000</v>
      </c>
      <c r="I348" s="695">
        <v>10000</v>
      </c>
    </row>
    <row r="349" spans="1:9">
      <c r="A349" s="0">
        <f>HYPERLINK("https://rac.unm.edu/sp13/","Spring 2013 call for proposals")</f>
      </c>
      <c r="B349" s="0" t="inlineStr">
        <is>
          <t>Engineering</t>
        </is>
      </c>
      <c r="C349" s="0" t="inlineStr">
        <is>
          <t>Andrea Mammoli</t>
        </is>
      </c>
      <c r="D349" s="0" t="inlineStr">
        <is>
          <t>Professor</t>
        </is>
      </c>
      <c r="E349" s="0" t="inlineStr">
        <is>
          <t>School of Engineering</t>
        </is>
      </c>
      <c r="F349" s="0" t="inlineStr">
        <is>
          <t>Center for Emerging Energy Technologies</t>
        </is>
      </c>
      <c r="G349" s="0" t="inlineStr">
        <is>
          <t>Free-standing inflatable solar chimney: proof of principle test</t>
        </is>
      </c>
      <c r="H349" s="696">
        <v>8838</v>
      </c>
      <c r="I349" s="697">
        <v>8838</v>
      </c>
    </row>
    <row r="350" spans="1:9">
      <c r="A350" s="0">
        <f>HYPERLINK("https://rac.unm.edu/sp13/","Spring 2013 call for proposals")</f>
      </c>
      <c r="B350" s="0" t="inlineStr">
        <is>
          <t>Life Sciences</t>
        </is>
      </c>
      <c r="C350" s="0" t="inlineStr">
        <is>
          <t>Seth Newsome</t>
        </is>
      </c>
      <c r="D350" s="0" t="inlineStr">
        <is>
          <t>Assistant Professor</t>
        </is>
      </c>
      <c r="E350" s="0" t="inlineStr">
        <is>
          <t>College of Arts and Sciences</t>
        </is>
      </c>
      <c r="F350" s="0" t="inlineStr">
        <is>
          <t>Biology</t>
        </is>
      </c>
      <c r="G350" s="0" t="inlineStr">
        <is>
          <t>Resource partitioning among small mammal communities at the Sevilleta Long-Term Ecological Research site in the northern Chihuahua desert.</t>
        </is>
      </c>
      <c r="H350" s="698">
        <v>9500</v>
      </c>
      <c r="I350" s="699">
        <v>8000</v>
      </c>
    </row>
    <row r="351" spans="1:9">
      <c r="A351" s="0">
        <f>HYPERLINK("https://rac.unm.edu/sp13/","Spring 2013 call for proposals")</f>
      </c>
      <c r="B351" s="0" t="inlineStr">
        <is>
          <t>Social Sciences</t>
        </is>
      </c>
      <c r="C351" s="0" t="inlineStr">
        <is>
          <t>Matthew Pickard</t>
        </is>
      </c>
      <c r="D351" s="0" t="inlineStr">
        <is>
          <t>Assistant Professor</t>
        </is>
      </c>
      <c r="E351" s="0" t="inlineStr">
        <is>
          <t>The James and Gail Ellis School of Business Leadership</t>
        </is>
      </c>
      <c r="F351" s="0" t="inlineStr">
        <is>
          <t>Accounting</t>
        </is>
      </c>
      <c r="G351" s="0" t="inlineStr">
        <is>
          <t>Developing a Technology-based Interviewing System for Self-Disclosure</t>
        </is>
      </c>
      <c r="H351" s="700">
        <v>9800</v>
      </c>
      <c r="I351" s="701">
        <v>5600</v>
      </c>
    </row>
    <row r="352" spans="1:9">
      <c r="A352" s="0">
        <f>HYPERLINK("https://rac.unm.edu/sp13/","Spring 2013 call for proposals")</f>
      </c>
      <c r="B352" s="0" t="inlineStr">
        <is>
          <t>Humanities</t>
        </is>
      </c>
      <c r="C352" s="0" t="inlineStr">
        <is>
          <t>Caroline Scruggs</t>
        </is>
      </c>
      <c r="D352" s="0" t="inlineStr">
        <is>
          <t>Assistant Professor</t>
        </is>
      </c>
      <c r="E352" s="0" t="inlineStr">
        <is>
          <t>School of Architecture + Planning</t>
        </is>
      </c>
      <c r="F352" s="0" t="inlineStr">
        <is>
          <t>Community and Regional Planning</t>
        </is>
      </c>
      <c r="G352" s="0" t="inlineStr">
        <is>
          <t>Unregulated Hazardous Chemicals in Consumer Products: How Do Parents’ Understanding, Perspectives, and Socioeconomics Influence Children’s Exposure?</t>
        </is>
      </c>
      <c r="H352" s="702">
        <v>5130</v>
      </c>
      <c r="I352" s="703">
        <v>4000</v>
      </c>
    </row>
    <row r="353" spans="1:9">
      <c r="A353" s="0">
        <f>HYPERLINK("https://rac.unm.edu/sp13/","Spring 2013 call for proposals")</f>
      </c>
      <c r="B353" s="0" t="inlineStr">
        <is>
          <t>Engineering</t>
        </is>
      </c>
      <c r="C353" s="0" t="inlineStr">
        <is>
          <t>Mark Stone</t>
        </is>
      </c>
      <c r="D353" s="0" t="inlineStr">
        <is>
          <t>Assistant Professor</t>
        </is>
      </c>
      <c r="E353" s="0" t="inlineStr">
        <is>
          <t>School of Engineering</t>
        </is>
      </c>
      <c r="F353" s="0" t="inlineStr">
        <is>
          <t>Civil Engineering</t>
        </is>
      </c>
      <c r="G353" s="0" t="inlineStr">
        <is>
          <t>A Comparison of Habitat Complexity in Gravel Bars on Gravel Augmented Rivers</t>
        </is>
      </c>
      <c r="H353" s="704">
        <v>6630</v>
      </c>
      <c r="I353" s="705">
        <v>4200</v>
      </c>
    </row>
    <row r="354" spans="1:9">
      <c r="A354" s="0">
        <f>HYPERLINK("https://rac.unm.edu/sp13/","Spring 2013 call for proposals")</f>
      </c>
      <c r="B354" s="0" t="inlineStr">
        <is>
          <t>Social Sciences</t>
        </is>
      </c>
      <c r="C354" s="0" t="inlineStr">
        <is>
          <t>Natalia Vidal</t>
        </is>
      </c>
      <c r="D354" s="0" t="inlineStr">
        <is>
          <t>Assistant Professor</t>
        </is>
      </c>
      <c r="E354" s="0" t="inlineStr">
        <is>
          <t>The James and Gail Ellis School of Business Leadership</t>
        </is>
      </c>
      <c r="F354" s="0" t="inlineStr">
        <is>
          <t>Organizational Studies</t>
        </is>
      </c>
      <c r="G354" s="0" t="inlineStr">
        <is>
          <t>Reducing the Risk of Sustainability for Groups: A Group Identity Approach</t>
        </is>
      </c>
      <c r="H354" s="706">
        <v>7812</v>
      </c>
      <c r="I354" s="707">
        <v>7812</v>
      </c>
    </row>
    <row r="355" spans="1:9">
      <c r="A355" s="0">
        <f>HYPERLINK("https://rac.unm.edu/sp13/","Spring 2013 call for proposals")</f>
      </c>
      <c r="B355" s="0" t="inlineStr">
        <is>
          <t>Humanities</t>
        </is>
      </c>
      <c r="C355" s="0" t="inlineStr">
        <is>
          <t>Daniel Worden</t>
        </is>
      </c>
      <c r="D355" s="0" t="inlineStr">
        <is>
          <t>Assistant Professor</t>
        </is>
      </c>
      <c r="E355" s="0" t="inlineStr">
        <is>
          <t>College of Arts and Sciences</t>
        </is>
      </c>
      <c r="F355" s="0" t="inlineStr">
        <is>
          <t>English</t>
        </is>
      </c>
      <c r="G355" s="0" t="inlineStr">
        <is>
          <t>Cool Realism: The New Journalism and American Literary Culture</t>
        </is>
      </c>
      <c r="H355" s="708">
        <v>6200</v>
      </c>
      <c r="I355" s="709">
        <v>3200</v>
      </c>
    </row>
    <row r="356" spans="1:9">
      <c r="A356" s="0">
        <f>HYPERLINK("https://rac.unm.edu/fa12/","Fall 2012 call for proposals")</f>
      </c>
      <c r="B356" s="0" t="inlineStr">
        <is>
          <t>Life Sciences</t>
        </is>
      </c>
      <c r="C356" s="0" t="inlineStr">
        <is>
          <t>Coenraad Adema</t>
        </is>
      </c>
      <c r="D356" s="0" t="inlineStr">
        <is>
          <t>Associate Professor</t>
        </is>
      </c>
      <c r="E356" s="0" t="inlineStr">
        <is>
          <t>College of Arts and Sciences</t>
        </is>
      </c>
      <c r="F356" s="0" t="inlineStr">
        <is>
          <t>Biology</t>
        </is>
      </c>
      <c r="G356" s="0" t="inlineStr">
        <is>
          <t>Canid ocular filariaisis in NM</t>
        </is>
      </c>
      <c r="H356" s="710">
        <v>9161</v>
      </c>
      <c r="I356" s="711">
        <v>9161</v>
      </c>
    </row>
    <row r="357" spans="1:9">
      <c r="A357" s="0">
        <f>HYPERLINK("https://rac.unm.edu/fa12/","Fall 2012 call for proposals")</f>
      </c>
      <c r="B357" s="0" t="inlineStr">
        <is>
          <t>Social Sciences</t>
        </is>
      </c>
      <c r="C357" s="0" t="inlineStr">
        <is>
          <t>Melinda Benson</t>
        </is>
      </c>
      <c r="D357" s="0" t="inlineStr">
        <is>
          <t>Assistant Professor</t>
        </is>
      </c>
      <c r="E357" s="0" t="inlineStr">
        <is>
          <t>College of Arts and Sciences</t>
        </is>
      </c>
      <c r="F357" s="0" t="inlineStr">
        <is>
          <t>Geography and Environmental Studies</t>
        </is>
      </c>
      <c r="G357" s="0" t="inlineStr">
        <is>
          <t>Law’s geographies: procedural rules and spatial consequences</t>
        </is>
      </c>
      <c r="H357" s="712">
        <v>8282</v>
      </c>
      <c r="I357" s="713">
        <v>6000</v>
      </c>
    </row>
    <row r="358" spans="1:9">
      <c r="A358" s="0">
        <f>HYPERLINK("https://rac.unm.edu/fa12/","Fall 2012 call for proposals")</f>
      </c>
      <c r="B358" s="0" t="inlineStr">
        <is>
          <t>Life Sciences</t>
        </is>
      </c>
      <c r="C358" s="0" t="inlineStr">
        <is>
          <t>Ramesh Giri</t>
        </is>
      </c>
      <c r="D358" s="0" t="inlineStr">
        <is>
          <t>Assistant Professor</t>
        </is>
      </c>
      <c r="E358" s="0" t="inlineStr">
        <is>
          <t>College of Arts and Sciences</t>
        </is>
      </c>
      <c r="F358" s="0" t="inlineStr">
        <is>
          <t>Chemistry and Chemical Biology</t>
        </is>
      </c>
      <c r="G358" s="0" t="inlineStr">
        <is>
          <t>Development of Iron and Cobalt-Catalyzed Conversion of Fatty Acids to Renewable Diesel</t>
        </is>
      </c>
      <c r="H358" s="714">
        <v>10000</v>
      </c>
      <c r="I358" s="715">
        <v>10000</v>
      </c>
    </row>
    <row r="359" spans="1:9">
      <c r="A359" s="0">
        <f>HYPERLINK("https://rac.unm.edu/fa12/","Fall 2012 call for proposals")</f>
      </c>
      <c r="B359" s="0" t="inlineStr">
        <is>
          <t>Fine Arts</t>
        </is>
      </c>
      <c r="C359" s="0" t="inlineStr">
        <is>
          <t>Meggan Gould</t>
        </is>
      </c>
      <c r="D359" s="0" t="inlineStr">
        <is>
          <t>Assistant Professor</t>
        </is>
      </c>
      <c r="E359" s="0" t="inlineStr">
        <is>
          <t>College of Fine Arts</t>
        </is>
      </c>
      <c r="F359" s="0" t="inlineStr">
        <is>
          <t>Art and Art History</t>
        </is>
      </c>
      <c r="G359" s="0" t="inlineStr">
        <is>
          <t>Bureau of Visual Instruction</t>
        </is>
      </c>
      <c r="H359" s="716">
        <v>8335</v>
      </c>
      <c r="I359" s="717">
        <v>8335</v>
      </c>
    </row>
    <row r="360" spans="1:9">
      <c r="A360" s="0">
        <f>HYPERLINK("https://rac.unm.edu/fa12/","Fall 2012 call for proposals")</f>
      </c>
      <c r="B360" s="0" t="inlineStr">
        <is>
          <t>Humanities</t>
        </is>
      </c>
      <c r="C360" s="0" t="inlineStr">
        <is>
          <t>Marissa Greenberg</t>
        </is>
      </c>
      <c r="D360" s="0" t="inlineStr">
        <is>
          <t>Assistant Professor</t>
        </is>
      </c>
      <c r="E360" s="0" t="inlineStr">
        <is>
          <t>College of Arts and Sciences</t>
        </is>
      </c>
      <c r="F360" s="0" t="inlineStr">
        <is>
          <t>English</t>
        </is>
      </c>
      <c r="G360" s="0" t="inlineStr">
        <is>
          <t>Metropolitan Tragedy: Genre, Justice, and the City from Shakespeare to Milton</t>
        </is>
      </c>
      <c r="H360" s="718">
        <v>5000</v>
      </c>
      <c r="I360" s="719">
        <v>2500</v>
      </c>
    </row>
    <row r="361" spans="1:9">
      <c r="A361" s="0">
        <f>HYPERLINK("https://rac.unm.edu/fa12/","Fall 2012 call for proposals")</f>
      </c>
      <c r="B361" s="0" t="inlineStr">
        <is>
          <t>Engineering</t>
        </is>
      </c>
      <c r="C361" s="0" t="inlineStr">
        <is>
          <t>Adam Hecht</t>
        </is>
      </c>
      <c r="D361" s="0" t="inlineStr">
        <is>
          <t>Assistant Professor</t>
        </is>
      </c>
      <c r="E361" s="0" t="inlineStr">
        <is>
          <t>School of Engineering</t>
        </is>
      </c>
      <c r="F361" s="0" t="inlineStr">
        <is>
          <t>Chemical and Nuclear Engineering</t>
        </is>
      </c>
      <c r="G361" s="0" t="inlineStr">
        <is>
          <t>Development Of A New Methodology To Characterize Environmental Samples Containing Very Low Concentrations Of Uranium And Transuranic Radionuclides</t>
        </is>
      </c>
      <c r="H361" s="720">
        <v>7784</v>
      </c>
      <c r="I361" s="721">
        <v>7784</v>
      </c>
    </row>
    <row r="362" spans="1:9">
      <c r="A362" s="0">
        <f>HYPERLINK("https://rac.unm.edu/fa12/","Fall 2012 call for proposals")</f>
      </c>
      <c r="B362" s="0" t="inlineStr">
        <is>
          <t>Social Sciences</t>
        </is>
      </c>
      <c r="C362" s="0" t="inlineStr">
        <is>
          <t>Christopher Lippitt</t>
        </is>
      </c>
      <c r="D362" s="0" t="inlineStr">
        <is>
          <t>Assistant Professor</t>
        </is>
      </c>
      <c r="E362" s="0" t="inlineStr">
        <is>
          <t>College of Arts and Sciences</t>
        </is>
      </c>
      <c r="F362" s="0" t="inlineStr">
        <is>
          <t>Geography and Environmental Studies</t>
        </is>
      </c>
      <c r="G362" s="0" t="inlineStr">
        <is>
          <t>Evolving Priorities in Land Management: A Pilot Study Assessing Historical Intersections and Interactions between Management Practice and Land Cover in Large-Tract Landholdings throughout New Mexico’s Rio Grande Valley</t>
        </is>
      </c>
      <c r="H362" s="722">
        <v>10000</v>
      </c>
      <c r="I362" s="723">
        <v>10000</v>
      </c>
    </row>
    <row r="363" spans="1:9">
      <c r="A363" s="0">
        <f>HYPERLINK("https://rac.unm.edu/fa12/","Fall 2012 call for proposals")</f>
      </c>
      <c r="B363" s="0" t="inlineStr">
        <is>
          <t>Humanities</t>
        </is>
      </c>
      <c r="C363" s="0" t="inlineStr">
        <is>
          <t>Kimberle Lopez</t>
        </is>
      </c>
      <c r="D363" s="0" t="inlineStr">
        <is>
          <t>Associate Professor</t>
        </is>
      </c>
      <c r="E363" s="0" t="inlineStr">
        <is>
          <t>College of Arts and Sciences</t>
        </is>
      </c>
      <c r="F363" s="0" t="inlineStr">
        <is>
          <t>Spanish and Portuguese</t>
        </is>
      </c>
      <c r="G363" s="0" t="inlineStr">
        <is>
          <t>Guatemalan International Adoption I: Guatemalan Cultural Heritage Tourism</t>
        </is>
      </c>
      <c r="H363" s="724">
        <v>4342</v>
      </c>
      <c r="I363" s="725">
        <v>4342</v>
      </c>
    </row>
    <row r="364" spans="1:9">
      <c r="A364" s="0">
        <f>HYPERLINK("https://rac.unm.edu/fa12/","Fall 2012 call for proposals")</f>
      </c>
      <c r="B364" s="0" t="inlineStr">
        <is>
          <t>Education</t>
        </is>
      </c>
      <c r="C364" s="0" t="inlineStr">
        <is>
          <t>Christine Mermier</t>
        </is>
      </c>
      <c r="D364" s="0" t="inlineStr">
        <is>
          <t>Assistant Professor</t>
        </is>
      </c>
      <c r="E364" s="0" t="inlineStr">
        <is>
          <t>College of Education and Human Sciences</t>
        </is>
      </c>
      <c r="F364" s="0" t="inlineStr">
        <is>
          <t>Health, Exercise and Sports Sciences</t>
        </is>
      </c>
      <c r="G364" s="0" t="inlineStr">
        <is>
          <t>The effects of acute oral glutamine supplementation on gastrointestinal permeability and heat shock protein regulation in endurance runners</t>
        </is>
      </c>
      <c r="H364" s="726">
        <v>6778</v>
      </c>
      <c r="I364" s="727">
        <v>6778</v>
      </c>
    </row>
    <row r="365" spans="1:9">
      <c r="A365" s="0">
        <f>HYPERLINK("https://rac.unm.edu/fa12/","Fall 2012 call for proposals")</f>
      </c>
      <c r="B365" s="0" t="inlineStr">
        <is>
          <t>Engineering</t>
        </is>
      </c>
      <c r="C365" s="0" t="inlineStr">
        <is>
          <t>Svetlana Poroseva</t>
        </is>
      </c>
      <c r="D365" s="0" t="inlineStr">
        <is>
          <t>Assistant Professor</t>
        </is>
      </c>
      <c r="E365" s="0" t="inlineStr">
        <is>
          <t>School of Engineering</t>
        </is>
      </c>
      <c r="F365" s="0" t="inlineStr">
        <is>
          <t>Mechanical Engineering</t>
        </is>
      </c>
      <c r="G365" s="0" t="inlineStr">
        <is>
          <t>Survival Strategies for the Exploration-and-Rescue Teams of Autonomous Robots</t>
        </is>
      </c>
      <c r="H365" s="728">
        <v>7430</v>
      </c>
      <c r="I365" s="729">
        <v>7430</v>
      </c>
    </row>
    <row r="366" spans="1:9">
      <c r="A366" s="0">
        <f>HYPERLINK("https://rac.unm.edu/fa12/","Fall 2012 call for proposals")</f>
      </c>
      <c r="B366" s="0" t="inlineStr">
        <is>
          <t>Social Sciences</t>
        </is>
      </c>
      <c r="C366" s="0" t="inlineStr">
        <is>
          <t>Michael Ryan</t>
        </is>
      </c>
      <c r="D366" s="0" t="inlineStr">
        <is>
          <t>Associate Professor</t>
        </is>
      </c>
      <c r="E366" s="0" t="inlineStr">
        <is>
          <t>College of Arts and Sciences</t>
        </is>
      </c>
      <c r="F366" s="0" t="inlineStr">
        <is>
          <t>History</t>
        </is>
      </c>
      <c r="G366" s="0" t="inlineStr">
        <is>
          <t>The Charlatan's Tome: Elite and Street Magic in Late Medieval Venice</t>
        </is>
      </c>
      <c r="H366" s="730">
        <v>10000</v>
      </c>
      <c r="I366" s="731">
        <v>7000</v>
      </c>
    </row>
    <row r="367" spans="1:9">
      <c r="A367" s="0">
        <f>HYPERLINK("https://rac.unm.edu/fa12/","Fall 2012 call for proposals")</f>
      </c>
      <c r="B367" s="0" t="inlineStr">
        <is>
          <t>Interdisciplinary</t>
        </is>
      </c>
      <c r="C367" s="0" t="inlineStr">
        <is>
          <t>Ursula Shepherd</t>
        </is>
      </c>
      <c r="D367" s="0" t="inlineStr">
        <is>
          <t>Professor</t>
        </is>
      </c>
      <c r="E367" s="0" t="inlineStr">
        <is>
          <t>University College</t>
        </is>
      </c>
      <c r="F367" s="0" t="inlineStr">
        <is>
          <t>Honors College</t>
        </is>
      </c>
      <c r="G367" s="0" t="inlineStr">
        <is>
          <t>Diversity of symbionts in marine invertebrates, sediments, and surrounding water</t>
        </is>
      </c>
      <c r="H367" s="732">
        <v>10000</v>
      </c>
      <c r="I367" s="733">
        <v>9000</v>
      </c>
    </row>
    <row r="368" spans="1:9">
      <c r="A368" s="0">
        <f>HYPERLINK("https://rac.unm.edu/fa12/","Fall 2012 call for proposals")</f>
      </c>
      <c r="B368" s="0" t="inlineStr">
        <is>
          <t>Life Sciences</t>
        </is>
      </c>
      <c r="C368" s="0" t="inlineStr">
        <is>
          <t>Claudia Tesche</t>
        </is>
      </c>
      <c r="D368" s="0" t="inlineStr">
        <is>
          <t>Professor</t>
        </is>
      </c>
      <c r="E368" s="0" t="inlineStr">
        <is>
          <t>College of Arts and Sciences</t>
        </is>
      </c>
      <c r="F368" s="0" t="inlineStr">
        <is>
          <t>Psychology</t>
        </is>
      </c>
      <c r="G368" s="0" t="inlineStr">
        <is>
          <t>Modulating Attention with Transcranial Stimulation</t>
        </is>
      </c>
      <c r="H368" s="734">
        <v>660</v>
      </c>
      <c r="I368" s="735">
        <v>660</v>
      </c>
    </row>
    <row r="369" spans="1:9">
      <c r="A369" s="0">
        <f>HYPERLINK("https://rac.unm.edu/fa12/","Fall 2012 call for proposals")</f>
      </c>
      <c r="B369" s="0" t="inlineStr">
        <is>
          <t>Fine Arts</t>
        </is>
      </c>
      <c r="C369" s="0" t="inlineStr">
        <is>
          <t>Mary Tsiongas</t>
        </is>
      </c>
      <c r="D369" s="0" t="inlineStr">
        <is>
          <t>Associate Professor</t>
        </is>
      </c>
      <c r="E369" s="0" t="inlineStr">
        <is>
          <t>College of Fine Arts</t>
        </is>
      </c>
      <c r="F369" s="0" t="inlineStr">
        <is>
          <t>Art and Art History</t>
        </is>
      </c>
      <c r="G369" s="0" t="inlineStr">
        <is>
          <t>Dendrochronologist's Dilemma</t>
        </is>
      </c>
      <c r="H369" s="736">
        <v>8638</v>
      </c>
      <c r="I369" s="737">
        <v>7638</v>
      </c>
    </row>
    <row r="370" spans="1:9">
      <c r="A370" s="0">
        <f>HYPERLINK("https://rac.unm.edu/fa12/","Fall 2012 call for proposals")</f>
      </c>
      <c r="B370" s="0" t="inlineStr">
        <is>
          <t>Fine Arts</t>
        </is>
      </c>
      <c r="C370" s="0" t="inlineStr">
        <is>
          <t>Claudia Valdes</t>
        </is>
      </c>
      <c r="D370" s="0" t="inlineStr">
        <is>
          <t>Assistant Professor</t>
        </is>
      </c>
      <c r="E370" s="0" t="inlineStr">
        <is>
          <t>College of Fine Arts</t>
        </is>
      </c>
      <c r="F370" s="0" t="inlineStr">
        <is>
          <t>Art and Art History</t>
        </is>
      </c>
      <c r="G370" s="0" t="inlineStr">
        <is>
          <t>Non-Categorical Perception, EEG States, and Immersive Response</t>
        </is>
      </c>
      <c r="H370" s="738">
        <v>3351</v>
      </c>
      <c r="I370" s="739">
        <v>3351</v>
      </c>
    </row>
    <row r="371" spans="1:9">
      <c r="A371" s="0">
        <f>HYPERLINK("https://rac.unm.edu/fa12/","Fall 2012 call for proposals")</f>
      </c>
      <c r="B371" s="0" t="inlineStr">
        <is>
          <t>Social Sciences</t>
        </is>
      </c>
      <c r="C371" s="0" t="inlineStr">
        <is>
          <t>Roli Varma</t>
        </is>
      </c>
      <c r="D371" s="0" t="inlineStr">
        <is>
          <t>Professor</t>
        </is>
      </c>
      <c r="E371" s="0" t="inlineStr">
        <is>
          <t>School of Public Administration</t>
        </is>
      </c>
      <c r="F371" s="0" t="inlineStr">
        <is>
          <t>School of Public Administration</t>
        </is>
      </c>
      <c r="G371" s="0" t="inlineStr">
        <is>
          <t>Return Migration from U.S. to India: A Case Study of Scientists and Engineers in Industrial R&amp;amp;D Laboratories</t>
        </is>
      </c>
      <c r="H371" s="740">
        <v>7600</v>
      </c>
      <c r="I371" s="741">
        <v>6000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2026-09-18T16:39:13-06:00</dcterms:created>
  <dcterms:modified xsi:type="dcterms:W3CDTF">2026-09-18T16:39:13-06:00</dcterms:modified>
  <cp:revision>0</cp:revision>
</cp:coreProperties>
</file>